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(2)'!$C$5:$F$191</definedName>
  </definedNames>
  <calcPr calcId="144525"/>
</workbook>
</file>

<file path=xl/calcChain.xml><?xml version="1.0" encoding="utf-8"?>
<calcChain xmlns="http://schemas.openxmlformats.org/spreadsheetml/2006/main">
  <c r="H103" i="7" l="1"/>
  <c r="G103" i="7"/>
  <c r="I104" i="7"/>
  <c r="G180" i="7"/>
  <c r="I182" i="7"/>
  <c r="I175" i="7"/>
  <c r="H174" i="7"/>
  <c r="G174" i="7"/>
  <c r="I142" i="7"/>
  <c r="I138" i="7"/>
  <c r="I121" i="7"/>
  <c r="H99" i="7"/>
  <c r="G99" i="7"/>
  <c r="I83" i="7"/>
  <c r="I48" i="7"/>
  <c r="I49" i="7"/>
  <c r="I50" i="7"/>
  <c r="I51" i="7"/>
  <c r="I52" i="7"/>
  <c r="I68" i="7"/>
  <c r="I67" i="7"/>
  <c r="I47" i="7"/>
  <c r="G33" i="7"/>
  <c r="I38" i="7"/>
  <c r="I8" i="7"/>
  <c r="H7" i="7"/>
  <c r="G7" i="7"/>
  <c r="I174" i="7" l="1"/>
  <c r="G85" i="7"/>
  <c r="I146" i="7" l="1"/>
  <c r="I145" i="7"/>
  <c r="I120" i="7"/>
  <c r="I100" i="7"/>
  <c r="I81" i="7"/>
  <c r="I82" i="7"/>
  <c r="H40" i="7"/>
  <c r="G40" i="7"/>
  <c r="I41" i="7"/>
  <c r="I103" i="7" l="1"/>
  <c r="H19" i="7" l="1"/>
  <c r="G19" i="7"/>
  <c r="H25" i="7" l="1"/>
  <c r="G25" i="7"/>
  <c r="H186" i="7" l="1"/>
  <c r="G186" i="7"/>
  <c r="I188" i="7"/>
  <c r="I170" i="7"/>
  <c r="I105" i="7"/>
  <c r="H42" i="7"/>
  <c r="G42" i="7"/>
  <c r="I24" i="7"/>
  <c r="I23" i="7"/>
  <c r="I22" i="7"/>
  <c r="I21" i="7"/>
  <c r="I136" i="7" l="1"/>
  <c r="G10" i="7"/>
  <c r="H101" i="7" l="1"/>
  <c r="G101" i="7"/>
  <c r="I61" i="7"/>
  <c r="I60" i="7"/>
  <c r="I53" i="7"/>
  <c r="H126" i="7"/>
  <c r="G126" i="7"/>
  <c r="I135" i="7"/>
  <c r="H85" i="7" l="1"/>
  <c r="H106" i="7"/>
  <c r="G106" i="7"/>
  <c r="I107" i="7"/>
  <c r="H189" i="7"/>
  <c r="G189" i="7"/>
  <c r="I190" i="7"/>
  <c r="I187" i="7"/>
  <c r="H180" i="7"/>
  <c r="I181" i="7"/>
  <c r="H123" i="7"/>
  <c r="G123" i="7"/>
  <c r="I124" i="7"/>
  <c r="H97" i="7"/>
  <c r="G97" i="7"/>
  <c r="I98" i="7"/>
  <c r="H95" i="7"/>
  <c r="G95" i="7"/>
  <c r="I96" i="7"/>
  <c r="I189" i="7" l="1"/>
  <c r="G79" i="7"/>
  <c r="I133" i="7" l="1"/>
  <c r="G112" i="7" l="1"/>
  <c r="I102" i="7" l="1"/>
  <c r="I94" i="7"/>
  <c r="G78" i="7" l="1"/>
  <c r="H79" i="7"/>
  <c r="I46" i="7"/>
  <c r="I76" i="7"/>
  <c r="H33" i="7"/>
  <c r="I31" i="7"/>
  <c r="I29" i="7"/>
  <c r="H28" i="7"/>
  <c r="G28" i="7"/>
  <c r="I26" i="7"/>
  <c r="H16" i="7"/>
  <c r="G16" i="7"/>
  <c r="I79" i="7" l="1"/>
  <c r="I40" i="7"/>
  <c r="I42" i="7"/>
  <c r="I33" i="7"/>
  <c r="I28" i="7"/>
  <c r="I25" i="7"/>
  <c r="I19" i="7"/>
  <c r="H10" i="7"/>
  <c r="I15" i="7"/>
  <c r="I13" i="7"/>
  <c r="I12" i="7"/>
  <c r="G6" i="7"/>
  <c r="I9" i="7"/>
  <c r="H6" i="7" l="1"/>
  <c r="I7" i="7"/>
  <c r="I10" i="7"/>
  <c r="I16" i="7"/>
  <c r="H91" i="7"/>
  <c r="G91" i="7"/>
  <c r="I66" i="7"/>
  <c r="I65" i="7"/>
  <c r="I6" i="7" l="1"/>
  <c r="I101" i="7"/>
  <c r="I185" i="7" l="1"/>
  <c r="H184" i="7"/>
  <c r="G184" i="7"/>
  <c r="I183" i="7"/>
  <c r="I179" i="7"/>
  <c r="H178" i="7"/>
  <c r="G178" i="7"/>
  <c r="I177" i="7"/>
  <c r="H176" i="7"/>
  <c r="G176" i="7"/>
  <c r="I141" i="7"/>
  <c r="I132" i="7"/>
  <c r="H108" i="7"/>
  <c r="G108" i="7"/>
  <c r="I92" i="7"/>
  <c r="I180" i="7" l="1"/>
  <c r="I186" i="7"/>
  <c r="I178" i="7"/>
  <c r="I184" i="7"/>
  <c r="I176" i="7"/>
  <c r="I75" i="7"/>
  <c r="I74" i="7"/>
  <c r="I73" i="7"/>
  <c r="I72" i="7"/>
  <c r="I71" i="7"/>
  <c r="I70" i="7"/>
  <c r="I69" i="7"/>
  <c r="I64" i="7"/>
  <c r="I63" i="7"/>
  <c r="I62" i="7"/>
  <c r="I59" i="7"/>
  <c r="I58" i="7"/>
  <c r="I57" i="7"/>
  <c r="I56" i="7"/>
  <c r="I55" i="7"/>
  <c r="I54" i="7"/>
  <c r="I45" i="7"/>
  <c r="I44" i="7"/>
  <c r="I43" i="7"/>
  <c r="I39" i="7"/>
  <c r="I37" i="7"/>
  <c r="I36" i="7"/>
  <c r="I35" i="7"/>
  <c r="I34" i="7"/>
  <c r="I30" i="7"/>
  <c r="I20" i="7"/>
  <c r="I163" i="7" l="1"/>
  <c r="I109" i="7"/>
  <c r="I173" i="7" l="1"/>
  <c r="I172" i="7"/>
  <c r="H171" i="7"/>
  <c r="G171" i="7"/>
  <c r="I169" i="7"/>
  <c r="I168" i="7"/>
  <c r="I167" i="7"/>
  <c r="I166" i="7"/>
  <c r="I165" i="7"/>
  <c r="I164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4" i="7"/>
  <c r="I143" i="7"/>
  <c r="I140" i="7"/>
  <c r="I139" i="7"/>
  <c r="I134" i="7"/>
  <c r="I131" i="7"/>
  <c r="I130" i="7"/>
  <c r="I129" i="7"/>
  <c r="I128" i="7"/>
  <c r="I127" i="7"/>
  <c r="I125" i="7"/>
  <c r="I122" i="7"/>
  <c r="I119" i="7"/>
  <c r="I118" i="7"/>
  <c r="I117" i="7"/>
  <c r="I116" i="7"/>
  <c r="I115" i="7"/>
  <c r="I114" i="7"/>
  <c r="I113" i="7"/>
  <c r="H112" i="7"/>
  <c r="I111" i="7"/>
  <c r="H110" i="7"/>
  <c r="G110" i="7"/>
  <c r="I90" i="7"/>
  <c r="H89" i="7"/>
  <c r="G89" i="7"/>
  <c r="I88" i="7"/>
  <c r="H87" i="7"/>
  <c r="G87" i="7"/>
  <c r="I86" i="7"/>
  <c r="I84" i="7"/>
  <c r="I80" i="7"/>
  <c r="I32" i="7"/>
  <c r="I27" i="7"/>
  <c r="I18" i="7"/>
  <c r="I17" i="7"/>
  <c r="G191" i="7" l="1"/>
  <c r="I99" i="7"/>
  <c r="I123" i="7"/>
  <c r="I91" i="7"/>
  <c r="I108" i="7"/>
  <c r="I112" i="7"/>
  <c r="I171" i="7"/>
  <c r="I97" i="7"/>
  <c r="I106" i="7"/>
  <c r="I89" i="7"/>
  <c r="I87" i="7"/>
  <c r="I110" i="7"/>
  <c r="I126" i="7"/>
  <c r="I85" i="7" l="1"/>
  <c r="H78" i="7"/>
  <c r="I95" i="7"/>
  <c r="I78" i="7" l="1"/>
  <c r="H191" i="7"/>
  <c r="I191" i="7" s="1"/>
</calcChain>
</file>

<file path=xl/sharedStrings.xml><?xml version="1.0" encoding="utf-8"?>
<sst xmlns="http://schemas.openxmlformats.org/spreadsheetml/2006/main" count="802" uniqueCount="329">
  <si>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</si>
  <si>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</si>
  <si>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</si>
  <si>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</si>
  <si>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</si>
  <si>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</si>
  <si>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</si>
  <si>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</si>
  <si>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</si>
  <si>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</si>
  <si>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</si>
  <si>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</si>
  <si>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</si>
  <si>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</si>
  <si>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</si>
  <si>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</si>
  <si>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</si>
  <si>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</si>
  <si>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</si>
  <si>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</si>
  <si>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</si>
  <si>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</si>
  <si>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</si>
  <si>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</si>
  <si>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</si>
  <si>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</si>
  <si>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</si>
  <si>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</si>
  <si>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</si>
  <si>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</si>
  <si>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</si>
  <si>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</si>
  <si>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</si>
  <si>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</si>
  <si>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</si>
  <si>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</si>
  <si>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</si>
  <si>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</si>
  <si>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</si>
  <si>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</si>
  <si>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</si>
  <si>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</si>
  <si>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</si>
  <si>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</si>
  <si>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</si>
  <si>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</si>
  <si>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</si>
  <si>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</si>
  <si>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</si>
  <si>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</si>
  <si>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</si>
  <si>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</si>
  <si>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</si>
  <si>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</si>
  <si>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</si>
  <si>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</si>
  <si>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</si>
  <si>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</si>
  <si>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</si>
  <si>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</si>
  <si>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</si>
  <si>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</si>
  <si>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</si>
  <si>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</si>
  <si>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</si>
  <si>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</si>
  <si>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</si>
  <si>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</si>
  <si>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</si>
  <si>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</si>
  <si>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</si>
  <si>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</si>
  <si>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</si>
  <si>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</si>
  <si>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</si>
  <si>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</si>
  <si>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</si>
  <si>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</si>
  <si>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</si>
  <si>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</si>
  <si>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</si>
  <si>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</si>
  <si>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</si>
  <si>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</si>
  <si>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</si>
  <si>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</si>
  <si>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</si>
  <si>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</si>
  <si>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</si>
  <si>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</si>
  <si>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</si>
  <si>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</si>
  <si>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</si>
  <si>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</si>
  <si>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</si>
  <si>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</si>
  <si>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</si>
  <si>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</si>
  <si>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</si>
  <si>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</si>
  <si>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</si>
  <si>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</si>
  <si>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15.0.01.S2102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</si>
  <si>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</si>
  <si>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</si>
  <si>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</si>
  <si>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</si>
  <si>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</si>
  <si>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</si>
  <si>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</si>
  <si>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</si>
  <si>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</si>
  <si>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</si>
  <si>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</si>
  <si>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</si>
  <si>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</si>
  <si>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</si>
  <si>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</si>
  <si>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</si>
  <si>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</si>
  <si>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</si>
  <si>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</si>
  <si>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</si>
  <si>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</si>
  <si>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</si>
  <si>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</si>
  <si>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</si>
  <si>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</si>
  <si>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</si>
  <si>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</si>
  <si>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</si>
  <si>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</si>
  <si>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</si>
  <si>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</si>
  <si>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</si>
  <si>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</si>
  <si>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</si>
  <si>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</si>
  <si>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</si>
  <si>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</si>
  <si>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</si>
  <si>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</si>
  <si>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</si>
  <si>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</si>
  <si>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Начальник финансового управления администрации</t>
  </si>
  <si>
    <t>Н. А. Ковшарова</t>
  </si>
  <si>
    <t>Образование на 2021-2023 годы</t>
  </si>
  <si>
    <t>1.1.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</si>
  <si>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</si>
  <si>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</si>
  <si>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</si>
  <si>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</si>
  <si>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</si>
  <si>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</si>
  <si>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</si>
  <si>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</si>
  <si>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</si>
  <si>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01.4.02.20350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</si>
  <si>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</si>
  <si>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</si>
  <si>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</si>
  <si>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</si>
  <si>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</si>
  <si>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</si>
  <si>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</si>
  <si>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</si>
  <si>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</si>
  <si>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</si>
  <si>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</si>
  <si>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</si>
  <si>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</si>
  <si>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</si>
  <si>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</si>
  <si>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</si>
  <si>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</si>
  <si>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</si>
  <si>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</si>
  <si>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</si>
  <si>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</si>
  <si>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</si>
  <si>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</si>
  <si>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</si>
  <si>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</si>
  <si>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</si>
  <si>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</si>
  <si>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</si>
  <si>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</si>
  <si>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</si>
  <si>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</si>
  <si>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</si>
  <si>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</si>
  <si>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</si>
  <si>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</si>
  <si>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</si>
  <si>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</si>
  <si>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</si>
  <si>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</si>
  <si>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</si>
  <si>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</si>
  <si>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</si>
  <si>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</si>
  <si>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</si>
  <si>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</si>
  <si>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</si>
  <si>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</si>
  <si>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</si>
  <si>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</si>
  <si>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</si>
  <si>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</si>
  <si>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</si>
  <si>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</si>
  <si>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</si>
  <si>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</si>
  <si>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</si>
  <si>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</si>
  <si>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</si>
  <si>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</si>
  <si>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</si>
  <si>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</si>
  <si>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</si>
  <si>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</si>
  <si>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</si>
  <si>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</si>
  <si>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</si>
  <si>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</si>
  <si>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</si>
  <si>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</si>
  <si>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</si>
  <si>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</si>
  <si>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</si>
  <si>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</si>
  <si>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</si>
  <si>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</si>
  <si>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</si>
  <si>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</si>
  <si>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</si>
  <si>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</si>
  <si>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</si>
  <si>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</si>
  <si>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</si>
  <si>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</si>
  <si>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</si>
  <si>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</si>
  <si>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</si>
  <si>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</si>
  <si>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</si>
  <si>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</si>
  <si>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</si>
  <si>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</si>
  <si>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</si>
  <si>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</si>
  <si>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</si>
  <si>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</si>
  <si>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</si>
  <si>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</si>
  <si>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</si>
  <si>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</si>
  <si>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</si>
  <si>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</si>
  <si>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</si>
  <si>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</si>
  <si>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</si>
  <si>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</si>
  <si>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</si>
  <si>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</si>
  <si>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</si>
  <si>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</si>
  <si>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</si>
  <si>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</si>
  <si>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</si>
  <si>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</si>
  <si>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</si>
  <si>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</si>
  <si>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</si>
  <si>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</si>
  <si>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</si>
  <si>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</si>
  <si>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</si>
  <si>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</si>
  <si>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</si>
  <si>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</si>
  <si>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</si>
  <si>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</si>
  <si>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</si>
  <si>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</si>
  <si>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</si>
  <si>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</si>
  <si>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</si>
  <si>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</si>
  <si>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</si>
  <si>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</si>
  <si>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</si>
  <si>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</si>
  <si>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</si>
  <si>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</si>
  <si>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</si>
  <si>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</si>
  <si>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</si>
  <si>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</si>
  <si>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</si>
  <si>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</si>
  <si>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</si>
  <si>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</si>
  <si>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</si>
  <si>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</si>
  <si>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</si>
  <si>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</si>
  <si>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0314</t>
  </si>
  <si>
    <t>18.0.02.21000</t>
  </si>
  <si>
    <t>Исп. Шишкина А.Н.. 8 (395 36) 5-24-70</t>
  </si>
  <si>
    <t>Основное мероприятие " Модернизация имеющегося оборудования "</t>
  </si>
  <si>
    <t>1.5.3.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</si>
  <si>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</si>
  <si>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</si>
  <si>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</si>
  <si>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Информация об исполнении муниципальных программ  и подпрограмм 
муниципального образования Куйтунский район на 01.02.2022 г.</t>
  </si>
  <si>
    <t>План на 2022 год в соответствии со сводной бюджетной росписью</t>
  </si>
  <si>
    <t>01.1.01.21000</t>
  </si>
  <si>
    <t>Основное мероприятие" Проведение мероприятий для дошкольных учреждений"</t>
  </si>
  <si>
    <t>01.5.03.S2988</t>
  </si>
  <si>
    <t>01.7.01.S2949</t>
  </si>
  <si>
    <t>01.8.01.S2050</t>
  </si>
  <si>
    <t>Основное мероприятие "Развитие казачьего общества на территории муниципального образования Куйтунский район"</t>
  </si>
  <si>
    <t>Основное мероприятие "Гармонизация межнациональных (межэтнических) отношений"</t>
  </si>
  <si>
    <t>19.0.01.21000</t>
  </si>
  <si>
    <t>24.</t>
  </si>
  <si>
    <t>20.0.00.00000</t>
  </si>
  <si>
    <t>20.0.00.21000</t>
  </si>
  <si>
    <t>Поддержка социально-ориентированных некоммерческих организаций на территории муниципального образования Куйтунский район  на 2020-2023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</si>
</sst>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4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sz val="8"/>
      <color rgb="FFFF0000"/>
      <name val="Arial Cyr"/>
    </font>
    <font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0" fontId="4" fillId="0" borderId="8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 applyProtection="1">
      <alignment horizontal="right" vertical="center" wrapText="1"/>
    </xf>
    <xf numFmtId="164" fontId="12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11" fillId="0" borderId="2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164" fontId="11" fillId="3" borderId="1" xfId="0" applyNumberFormat="1" applyFont="1" applyFill="1" applyBorder="1" applyAlignment="1" applyProtection="1">
      <alignment horizontal="right" vertical="center" wrapText="1"/>
    </xf>
    <xf numFmtId="164" fontId="13" fillId="2" borderId="1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81" t="s">
        <v>7</v>
      </c>
      <c r="B5" s="81"/>
      <c r="C5" s="81"/>
      <c r="D5" s="81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81" t="s">
        <v>9</v>
      </c>
      <c r="B8" s="81"/>
      <c r="C8" s="81"/>
      <c r="D8" s="81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0"/>
  <sheetViews>
    <sheetView tabSelected="1" topLeftCell="A178" workbookViewId="0">
      <selection activeCell="G199" sqref="G199"/>
    </sheetView>
  </sheetViews>
  <sheetFormatPr defaultRowHeight="12.75" x14ac:dyDescent="0.2"/>
  <cols>
    <col min="1" max="1" width="6.140625" style="56" customWidth="1"/>
    <col min="2" max="2" width="45.140625" style="57" customWidth="1"/>
    <col min="3" max="4" width="9.140625" style="57"/>
    <col min="5" max="5" width="15.85546875" style="57" customWidth="1"/>
    <col min="6" max="6" width="9.140625" style="57"/>
    <col min="7" max="7" width="12" style="57" customWidth="1"/>
    <col min="8" max="8" width="10.42578125" style="57" customWidth="1"/>
    <col min="9" max="9" width="11.140625" style="57" customWidth="1"/>
    <col min="10" max="10" width="17.140625" customWidth="1"/>
  </cols>
  <sheetData>
    <row r="1" spans="1:9" ht="39" customHeight="1" x14ac:dyDescent="0.25">
      <c r="A1" s="108" t="s">
        <v>315</v>
      </c>
      <c r="B1" s="108"/>
      <c r="C1" s="108"/>
      <c r="D1" s="108"/>
      <c r="E1" s="108"/>
      <c r="F1" s="108"/>
      <c r="G1" s="108"/>
      <c r="H1" s="108"/>
      <c r="I1" s="108"/>
    </row>
    <row r="2" spans="1:9" x14ac:dyDescent="0.2">
      <c r="A2" s="14"/>
      <c r="B2" s="109"/>
      <c r="C2" s="109"/>
      <c r="D2" s="109"/>
      <c r="E2" s="109"/>
      <c r="F2" s="109"/>
      <c r="G2" s="109"/>
      <c r="H2" s="109"/>
      <c r="I2" s="109"/>
    </row>
    <row r="3" spans="1:9" x14ac:dyDescent="0.2">
      <c r="A3" s="14"/>
      <c r="B3" s="4"/>
      <c r="C3" s="4"/>
      <c r="D3" s="4"/>
      <c r="E3" s="4"/>
      <c r="F3" s="4"/>
      <c r="G3" s="3"/>
      <c r="H3" s="110" t="s">
        <v>0</v>
      </c>
      <c r="I3" s="110"/>
    </row>
    <row r="4" spans="1:9" ht="24" customHeight="1" x14ac:dyDescent="0.2">
      <c r="A4" s="106" t="s">
        <v>2</v>
      </c>
      <c r="B4" s="106" t="s">
        <v>3</v>
      </c>
      <c r="C4" s="111" t="s">
        <v>12</v>
      </c>
      <c r="D4" s="112"/>
      <c r="E4" s="112"/>
      <c r="F4" s="113"/>
      <c r="G4" s="106" t="s">
        <v>316</v>
      </c>
      <c r="H4" s="106" t="s">
        <v>4</v>
      </c>
      <c r="I4" s="106" t="s">
        <v>5</v>
      </c>
    </row>
    <row r="5" spans="1:9" ht="46.5" customHeight="1" x14ac:dyDescent="0.2">
      <c r="A5" s="107"/>
      <c r="B5" s="107"/>
      <c r="C5" s="12" t="s">
        <v>13</v>
      </c>
      <c r="D5" s="12" t="s">
        <v>14</v>
      </c>
      <c r="E5" s="12" t="s">
        <v>15</v>
      </c>
      <c r="F5" s="12" t="s">
        <v>16</v>
      </c>
      <c r="G5" s="107"/>
      <c r="H5" s="107"/>
      <c r="I5" s="107"/>
    </row>
    <row r="6" spans="1:9" x14ac:dyDescent="0.2">
      <c r="A6" s="42" t="s">
        <v>46</v>
      </c>
      <c r="B6" s="47" t="s">
        <v>146</v>
      </c>
      <c r="C6" s="32" t="s">
        <v>19</v>
      </c>
      <c r="D6" s="32"/>
      <c r="E6" s="32" t="s">
        <v>91</v>
      </c>
      <c r="F6" s="32"/>
      <c r="G6" s="118">
        <f>G7+G10+G16+G19+G25+G28+G33+G40+G42</f>
        <v>988101.99999999988</v>
      </c>
      <c r="H6" s="118">
        <f>H7+H10+H16+H19+H25+H28+H33+H40+H42</f>
        <v>33132.899999999994</v>
      </c>
      <c r="I6" s="33">
        <f>H6/G6</f>
        <v>3.3531862095208795E-2</v>
      </c>
    </row>
    <row r="7" spans="1:9" x14ac:dyDescent="0.2">
      <c r="A7" s="22" t="s">
        <v>147</v>
      </c>
      <c r="B7" s="27" t="s">
        <v>30</v>
      </c>
      <c r="C7" s="12" t="s">
        <v>19</v>
      </c>
      <c r="D7" s="12" t="s">
        <v>28</v>
      </c>
      <c r="E7" s="12" t="s">
        <v>32</v>
      </c>
      <c r="F7" s="12" t="s">
        <v>25</v>
      </c>
      <c r="G7" s="119">
        <f>G9+G8</f>
        <v>135</v>
      </c>
      <c r="H7" s="119">
        <f>H9+H8</f>
        <v>0</v>
      </c>
      <c r="I7" s="6">
        <f t="shared" ref="I7:I15" si="0">H7/G7</f>
        <v>0</v>
      </c>
    </row>
    <row r="8" spans="1:9" ht="22.5" x14ac:dyDescent="0.2">
      <c r="A8" s="91" t="s">
        <v>222</v>
      </c>
      <c r="B8" s="13" t="s">
        <v>318</v>
      </c>
      <c r="C8" s="7" t="s">
        <v>19</v>
      </c>
      <c r="D8" s="7" t="s">
        <v>20</v>
      </c>
      <c r="E8" s="7" t="s">
        <v>317</v>
      </c>
      <c r="F8" s="7" t="s">
        <v>25</v>
      </c>
      <c r="G8" s="120">
        <v>27</v>
      </c>
      <c r="H8" s="121">
        <v>0</v>
      </c>
      <c r="I8" s="8">
        <f t="shared" ref="I8" si="1">H8/G8</f>
        <v>0</v>
      </c>
    </row>
    <row r="9" spans="1:9" ht="22.5" x14ac:dyDescent="0.2">
      <c r="A9" s="95"/>
      <c r="B9" s="13" t="s">
        <v>223</v>
      </c>
      <c r="C9" s="7" t="s">
        <v>19</v>
      </c>
      <c r="D9" s="7" t="s">
        <v>28</v>
      </c>
      <c r="E9" s="7" t="s">
        <v>32</v>
      </c>
      <c r="F9" s="7" t="s">
        <v>25</v>
      </c>
      <c r="G9" s="121">
        <v>108</v>
      </c>
      <c r="H9" s="121">
        <v>0</v>
      </c>
      <c r="I9" s="8">
        <f t="shared" si="0"/>
        <v>0</v>
      </c>
    </row>
    <row r="10" spans="1:9" x14ac:dyDescent="0.2">
      <c r="A10" s="18" t="s">
        <v>38</v>
      </c>
      <c r="B10" s="26" t="s">
        <v>148</v>
      </c>
      <c r="C10" s="12" t="s">
        <v>19</v>
      </c>
      <c r="D10" s="12"/>
      <c r="E10" s="12"/>
      <c r="F10" s="12"/>
      <c r="G10" s="119">
        <f>SUM(G11:G15)</f>
        <v>735</v>
      </c>
      <c r="H10" s="119">
        <f>SUM(H11:H15)</f>
        <v>0</v>
      </c>
      <c r="I10" s="6">
        <f t="shared" si="0"/>
        <v>0</v>
      </c>
    </row>
    <row r="11" spans="1:9" ht="22.5" x14ac:dyDescent="0.2">
      <c r="A11" s="48" t="s">
        <v>225</v>
      </c>
      <c r="B11" s="20" t="s">
        <v>224</v>
      </c>
      <c r="C11" s="7" t="s">
        <v>19</v>
      </c>
      <c r="D11" s="7" t="s">
        <v>20</v>
      </c>
      <c r="E11" s="7" t="s">
        <v>34</v>
      </c>
      <c r="F11" s="7" t="s">
        <v>25</v>
      </c>
      <c r="G11" s="121">
        <v>50</v>
      </c>
      <c r="H11" s="121">
        <v>0</v>
      </c>
      <c r="I11" s="8">
        <v>0</v>
      </c>
    </row>
    <row r="12" spans="1:9" ht="22.5" x14ac:dyDescent="0.2">
      <c r="A12" s="48" t="s">
        <v>227</v>
      </c>
      <c r="B12" s="20" t="s">
        <v>226</v>
      </c>
      <c r="C12" s="7" t="s">
        <v>19</v>
      </c>
      <c r="D12" s="7" t="s">
        <v>20</v>
      </c>
      <c r="E12" s="7" t="s">
        <v>149</v>
      </c>
      <c r="F12" s="7" t="s">
        <v>25</v>
      </c>
      <c r="G12" s="121">
        <v>100</v>
      </c>
      <c r="H12" s="121">
        <v>0</v>
      </c>
      <c r="I12" s="8">
        <f t="shared" si="0"/>
        <v>0</v>
      </c>
    </row>
    <row r="13" spans="1:9" ht="16.5" customHeight="1" x14ac:dyDescent="0.2">
      <c r="A13" s="91" t="s">
        <v>229</v>
      </c>
      <c r="B13" s="83" t="s">
        <v>228</v>
      </c>
      <c r="C13" s="7" t="s">
        <v>19</v>
      </c>
      <c r="D13" s="7" t="s">
        <v>20</v>
      </c>
      <c r="E13" s="7" t="s">
        <v>150</v>
      </c>
      <c r="F13" s="7" t="s">
        <v>26</v>
      </c>
      <c r="G13" s="121">
        <v>50</v>
      </c>
      <c r="H13" s="121">
        <v>0</v>
      </c>
      <c r="I13" s="8">
        <f t="shared" si="0"/>
        <v>0</v>
      </c>
    </row>
    <row r="14" spans="1:9" ht="16.5" customHeight="1" x14ac:dyDescent="0.2">
      <c r="A14" s="95"/>
      <c r="B14" s="84"/>
      <c r="C14" s="7" t="s">
        <v>19</v>
      </c>
      <c r="D14" s="7" t="s">
        <v>20</v>
      </c>
      <c r="E14" s="7" t="s">
        <v>150</v>
      </c>
      <c r="F14" s="7" t="s">
        <v>25</v>
      </c>
      <c r="G14" s="121">
        <v>400</v>
      </c>
      <c r="H14" s="121">
        <v>0</v>
      </c>
      <c r="I14" s="8">
        <v>0</v>
      </c>
    </row>
    <row r="15" spans="1:9" ht="33.75" x14ac:dyDescent="0.2">
      <c r="A15" s="48" t="s">
        <v>231</v>
      </c>
      <c r="B15" s="20" t="s">
        <v>230</v>
      </c>
      <c r="C15" s="7" t="s">
        <v>19</v>
      </c>
      <c r="D15" s="7" t="s">
        <v>20</v>
      </c>
      <c r="E15" s="7" t="s">
        <v>232</v>
      </c>
      <c r="F15" s="7" t="s">
        <v>25</v>
      </c>
      <c r="G15" s="121">
        <v>135</v>
      </c>
      <c r="H15" s="121">
        <v>0</v>
      </c>
      <c r="I15" s="8">
        <f t="shared" si="0"/>
        <v>0</v>
      </c>
    </row>
    <row r="16" spans="1:9" x14ac:dyDescent="0.2">
      <c r="A16" s="18" t="s">
        <v>39</v>
      </c>
      <c r="B16" s="24" t="s">
        <v>151</v>
      </c>
      <c r="C16" s="52" t="s">
        <v>19</v>
      </c>
      <c r="D16" s="52"/>
      <c r="E16" s="12"/>
      <c r="F16" s="12"/>
      <c r="G16" s="119">
        <f>G17+G18</f>
        <v>400</v>
      </c>
      <c r="H16" s="119">
        <f>H17+H18</f>
        <v>0</v>
      </c>
      <c r="I16" s="6">
        <f t="shared" ref="I16" si="2">H16/G16</f>
        <v>0</v>
      </c>
    </row>
    <row r="17" spans="1:9" ht="22.5" x14ac:dyDescent="0.2">
      <c r="A17" s="48" t="s">
        <v>233</v>
      </c>
      <c r="B17" s="20" t="s">
        <v>297</v>
      </c>
      <c r="C17" s="7" t="s">
        <v>19</v>
      </c>
      <c r="D17" s="7" t="s">
        <v>20</v>
      </c>
      <c r="E17" s="7" t="s">
        <v>33</v>
      </c>
      <c r="F17" s="7" t="s">
        <v>25</v>
      </c>
      <c r="G17" s="121">
        <v>100</v>
      </c>
      <c r="H17" s="121">
        <v>0</v>
      </c>
      <c r="I17" s="8">
        <f>H17/G17</f>
        <v>0</v>
      </c>
    </row>
    <row r="18" spans="1:9" ht="56.25" x14ac:dyDescent="0.2">
      <c r="A18" s="48" t="s">
        <v>234</v>
      </c>
      <c r="B18" s="20" t="s">
        <v>298</v>
      </c>
      <c r="C18" s="7" t="s">
        <v>19</v>
      </c>
      <c r="D18" s="7" t="s">
        <v>20</v>
      </c>
      <c r="E18" s="7" t="s">
        <v>152</v>
      </c>
      <c r="F18" s="7" t="s">
        <v>25</v>
      </c>
      <c r="G18" s="121">
        <v>300</v>
      </c>
      <c r="H18" s="121">
        <v>0</v>
      </c>
      <c r="I18" s="8">
        <f>H18/G18</f>
        <v>0</v>
      </c>
    </row>
    <row r="19" spans="1:9" x14ac:dyDescent="0.2">
      <c r="A19" s="22" t="s">
        <v>153</v>
      </c>
      <c r="B19" s="23" t="s">
        <v>154</v>
      </c>
      <c r="C19" s="12" t="s">
        <v>19</v>
      </c>
      <c r="D19" s="12"/>
      <c r="E19" s="12"/>
      <c r="F19" s="12"/>
      <c r="G19" s="119">
        <f>SUM(G20:G24)</f>
        <v>4475</v>
      </c>
      <c r="H19" s="119">
        <f>SUM(H20:H24)</f>
        <v>0</v>
      </c>
      <c r="I19" s="6">
        <f t="shared" ref="I19" si="3">H19/G19</f>
        <v>0</v>
      </c>
    </row>
    <row r="20" spans="1:9" ht="12.75" customHeight="1" x14ac:dyDescent="0.2">
      <c r="A20" s="90"/>
      <c r="B20" s="85"/>
      <c r="C20" s="7" t="s">
        <v>19</v>
      </c>
      <c r="D20" s="7" t="s">
        <v>18</v>
      </c>
      <c r="E20" s="7" t="s">
        <v>155</v>
      </c>
      <c r="F20" s="7" t="s">
        <v>25</v>
      </c>
      <c r="G20" s="121">
        <v>896</v>
      </c>
      <c r="H20" s="121">
        <v>0</v>
      </c>
      <c r="I20" s="8">
        <f t="shared" ref="I20:I108" si="4">H20/G20</f>
        <v>0</v>
      </c>
    </row>
    <row r="21" spans="1:9" x14ac:dyDescent="0.2">
      <c r="A21" s="90"/>
      <c r="B21" s="85"/>
      <c r="C21" s="7" t="s">
        <v>19</v>
      </c>
      <c r="D21" s="7" t="s">
        <v>18</v>
      </c>
      <c r="E21" s="7" t="s">
        <v>35</v>
      </c>
      <c r="F21" s="7" t="s">
        <v>25</v>
      </c>
      <c r="G21" s="121">
        <v>2390.5</v>
      </c>
      <c r="H21" s="121">
        <v>0</v>
      </c>
      <c r="I21" s="8">
        <f t="shared" si="4"/>
        <v>0</v>
      </c>
    </row>
    <row r="22" spans="1:9" x14ac:dyDescent="0.2">
      <c r="A22" s="95"/>
      <c r="B22" s="84"/>
      <c r="C22" s="7" t="s">
        <v>19</v>
      </c>
      <c r="D22" s="7" t="s">
        <v>18</v>
      </c>
      <c r="E22" s="7" t="s">
        <v>35</v>
      </c>
      <c r="F22" s="7" t="s">
        <v>27</v>
      </c>
      <c r="G22" s="121">
        <v>444.5</v>
      </c>
      <c r="H22" s="121">
        <v>0</v>
      </c>
      <c r="I22" s="8">
        <f t="shared" si="4"/>
        <v>0</v>
      </c>
    </row>
    <row r="23" spans="1:9" ht="18" customHeight="1" x14ac:dyDescent="0.2">
      <c r="A23" s="91" t="s">
        <v>236</v>
      </c>
      <c r="B23" s="86" t="s">
        <v>235</v>
      </c>
      <c r="C23" s="7" t="s">
        <v>19</v>
      </c>
      <c r="D23" s="7" t="s">
        <v>18</v>
      </c>
      <c r="E23" s="7" t="s">
        <v>157</v>
      </c>
      <c r="F23" s="7" t="s">
        <v>27</v>
      </c>
      <c r="G23" s="121">
        <v>59</v>
      </c>
      <c r="H23" s="121">
        <v>0</v>
      </c>
      <c r="I23" s="8">
        <f t="shared" si="4"/>
        <v>0</v>
      </c>
    </row>
    <row r="24" spans="1:9" ht="20.25" customHeight="1" x14ac:dyDescent="0.2">
      <c r="A24" s="95"/>
      <c r="B24" s="88"/>
      <c r="C24" s="7" t="s">
        <v>19</v>
      </c>
      <c r="D24" s="7" t="s">
        <v>18</v>
      </c>
      <c r="E24" s="7" t="s">
        <v>156</v>
      </c>
      <c r="F24" s="7" t="s">
        <v>25</v>
      </c>
      <c r="G24" s="121">
        <v>685</v>
      </c>
      <c r="H24" s="121">
        <v>0</v>
      </c>
      <c r="I24" s="8">
        <f>H24/G24</f>
        <v>0</v>
      </c>
    </row>
    <row r="25" spans="1:9" ht="18" customHeight="1" x14ac:dyDescent="0.2">
      <c r="A25" s="18" t="s">
        <v>40</v>
      </c>
      <c r="B25" s="24" t="s">
        <v>158</v>
      </c>
      <c r="C25" s="12" t="s">
        <v>19</v>
      </c>
      <c r="D25" s="12"/>
      <c r="E25" s="12"/>
      <c r="F25" s="12"/>
      <c r="G25" s="119">
        <f>SUM(G26:G27)</f>
        <v>2119</v>
      </c>
      <c r="H25" s="119">
        <f>SUM(H26:H27)</f>
        <v>0</v>
      </c>
      <c r="I25" s="6">
        <f t="shared" ref="I25" si="5">H25/G25</f>
        <v>0</v>
      </c>
    </row>
    <row r="26" spans="1:9" ht="25.5" customHeight="1" x14ac:dyDescent="0.2">
      <c r="A26" s="61" t="s">
        <v>238</v>
      </c>
      <c r="B26" s="62" t="s">
        <v>310</v>
      </c>
      <c r="C26" s="7" t="s">
        <v>19</v>
      </c>
      <c r="D26" s="7" t="s">
        <v>22</v>
      </c>
      <c r="E26" s="7" t="s">
        <v>319</v>
      </c>
      <c r="F26" s="7" t="s">
        <v>25</v>
      </c>
      <c r="G26" s="121">
        <v>1750</v>
      </c>
      <c r="H26" s="121">
        <v>0</v>
      </c>
      <c r="I26" s="8">
        <f>H26/G26</f>
        <v>0</v>
      </c>
    </row>
    <row r="27" spans="1:9" ht="27" customHeight="1" x14ac:dyDescent="0.2">
      <c r="A27" s="60" t="s">
        <v>311</v>
      </c>
      <c r="B27" s="59" t="s">
        <v>237</v>
      </c>
      <c r="C27" s="7" t="s">
        <v>19</v>
      </c>
      <c r="D27" s="7" t="s">
        <v>20</v>
      </c>
      <c r="E27" s="7" t="s">
        <v>159</v>
      </c>
      <c r="F27" s="7" t="s">
        <v>25</v>
      </c>
      <c r="G27" s="121">
        <v>369</v>
      </c>
      <c r="H27" s="121">
        <v>0</v>
      </c>
      <c r="I27" s="8">
        <f>H27/G27</f>
        <v>0</v>
      </c>
    </row>
    <row r="28" spans="1:9" ht="12.75" customHeight="1" x14ac:dyDescent="0.2">
      <c r="A28" s="22" t="s">
        <v>41</v>
      </c>
      <c r="B28" s="23" t="s">
        <v>11</v>
      </c>
      <c r="C28" s="52" t="s">
        <v>19</v>
      </c>
      <c r="D28" s="52"/>
      <c r="E28" s="52"/>
      <c r="F28" s="52"/>
      <c r="G28" s="122">
        <f>SUM(G29:G32)</f>
        <v>860</v>
      </c>
      <c r="H28" s="122">
        <f>SUM(H29:H32)</f>
        <v>0</v>
      </c>
      <c r="I28" s="25">
        <f t="shared" ref="I28" si="6">H28/G28</f>
        <v>0</v>
      </c>
    </row>
    <row r="29" spans="1:9" x14ac:dyDescent="0.2">
      <c r="A29" s="94" t="s">
        <v>240</v>
      </c>
      <c r="B29" s="83" t="s">
        <v>239</v>
      </c>
      <c r="C29" s="7" t="s">
        <v>19</v>
      </c>
      <c r="D29" s="7" t="s">
        <v>22</v>
      </c>
      <c r="E29" s="7" t="s">
        <v>160</v>
      </c>
      <c r="F29" s="7" t="s">
        <v>25</v>
      </c>
      <c r="G29" s="123">
        <v>300</v>
      </c>
      <c r="H29" s="123">
        <v>0</v>
      </c>
      <c r="I29" s="8">
        <f>H29/G29</f>
        <v>0</v>
      </c>
    </row>
    <row r="30" spans="1:9" ht="12.75" customHeight="1" x14ac:dyDescent="0.2">
      <c r="A30" s="94"/>
      <c r="B30" s="84"/>
      <c r="C30" s="7" t="s">
        <v>19</v>
      </c>
      <c r="D30" s="7" t="s">
        <v>22</v>
      </c>
      <c r="E30" s="7" t="s">
        <v>160</v>
      </c>
      <c r="F30" s="7" t="s">
        <v>27</v>
      </c>
      <c r="G30" s="123">
        <v>100</v>
      </c>
      <c r="H30" s="123">
        <v>0</v>
      </c>
      <c r="I30" s="8">
        <f>H30/G30</f>
        <v>0</v>
      </c>
    </row>
    <row r="31" spans="1:9" x14ac:dyDescent="0.2">
      <c r="A31" s="99" t="s">
        <v>242</v>
      </c>
      <c r="B31" s="101" t="s">
        <v>241</v>
      </c>
      <c r="C31" s="63" t="s">
        <v>19</v>
      </c>
      <c r="D31" s="63" t="s">
        <v>22</v>
      </c>
      <c r="E31" s="63" t="s">
        <v>161</v>
      </c>
      <c r="F31" s="63" t="s">
        <v>25</v>
      </c>
      <c r="G31" s="124">
        <v>370</v>
      </c>
      <c r="H31" s="124">
        <v>0</v>
      </c>
      <c r="I31" s="64">
        <f>H31/G31</f>
        <v>0</v>
      </c>
    </row>
    <row r="32" spans="1:9" x14ac:dyDescent="0.2">
      <c r="A32" s="100"/>
      <c r="B32" s="102"/>
      <c r="C32" s="63" t="s">
        <v>19</v>
      </c>
      <c r="D32" s="63" t="s">
        <v>22</v>
      </c>
      <c r="E32" s="63" t="s">
        <v>161</v>
      </c>
      <c r="F32" s="63" t="s">
        <v>27</v>
      </c>
      <c r="G32" s="124">
        <v>90</v>
      </c>
      <c r="H32" s="124">
        <v>0</v>
      </c>
      <c r="I32" s="64">
        <f>H32/G32</f>
        <v>0</v>
      </c>
    </row>
    <row r="33" spans="1:10" ht="24.75" customHeight="1" x14ac:dyDescent="0.2">
      <c r="A33" s="22" t="s">
        <v>42</v>
      </c>
      <c r="B33" s="23" t="s">
        <v>243</v>
      </c>
      <c r="C33" s="12" t="s">
        <v>19</v>
      </c>
      <c r="D33" s="12"/>
      <c r="E33" s="12"/>
      <c r="F33" s="12"/>
      <c r="G33" s="119">
        <f>SUM(G34:G39)</f>
        <v>10871</v>
      </c>
      <c r="H33" s="119">
        <f>SUM(H34:H39)</f>
        <v>5.4</v>
      </c>
      <c r="I33" s="6">
        <f t="shared" ref="I33" si="7">H33/G33</f>
        <v>4.9673443105510077E-4</v>
      </c>
    </row>
    <row r="34" spans="1:10" x14ac:dyDescent="0.2">
      <c r="A34" s="94" t="s">
        <v>245</v>
      </c>
      <c r="B34" s="103" t="s">
        <v>244</v>
      </c>
      <c r="C34" s="7" t="s">
        <v>19</v>
      </c>
      <c r="D34" s="7" t="s">
        <v>22</v>
      </c>
      <c r="E34" s="7" t="s">
        <v>163</v>
      </c>
      <c r="F34" s="7" t="s">
        <v>27</v>
      </c>
      <c r="G34" s="121">
        <v>156</v>
      </c>
      <c r="H34" s="121">
        <v>0</v>
      </c>
      <c r="I34" s="8">
        <f>H34/G34</f>
        <v>0</v>
      </c>
    </row>
    <row r="35" spans="1:10" x14ac:dyDescent="0.2">
      <c r="A35" s="94"/>
      <c r="B35" s="104"/>
      <c r="C35" s="7" t="s">
        <v>19</v>
      </c>
      <c r="D35" s="7" t="s">
        <v>29</v>
      </c>
      <c r="E35" s="7" t="s">
        <v>163</v>
      </c>
      <c r="F35" s="7" t="s">
        <v>27</v>
      </c>
      <c r="G35" s="121">
        <v>250</v>
      </c>
      <c r="H35" s="121">
        <v>0</v>
      </c>
      <c r="I35" s="8">
        <f t="shared" ref="I35:I41" si="8">H35/G35</f>
        <v>0</v>
      </c>
    </row>
    <row r="36" spans="1:10" x14ac:dyDescent="0.2">
      <c r="A36" s="94"/>
      <c r="B36" s="104"/>
      <c r="C36" s="7" t="s">
        <v>19</v>
      </c>
      <c r="D36" s="7" t="s">
        <v>28</v>
      </c>
      <c r="E36" s="7" t="s">
        <v>162</v>
      </c>
      <c r="F36" s="7" t="s">
        <v>25</v>
      </c>
      <c r="G36" s="121">
        <v>1121</v>
      </c>
      <c r="H36" s="121">
        <v>5.4</v>
      </c>
      <c r="I36" s="8">
        <f t="shared" si="8"/>
        <v>4.8171275646743984E-3</v>
      </c>
    </row>
    <row r="37" spans="1:10" x14ac:dyDescent="0.2">
      <c r="A37" s="94"/>
      <c r="B37" s="104"/>
      <c r="C37" s="7" t="s">
        <v>19</v>
      </c>
      <c r="D37" s="7" t="s">
        <v>22</v>
      </c>
      <c r="E37" s="7" t="s">
        <v>162</v>
      </c>
      <c r="F37" s="7" t="s">
        <v>25</v>
      </c>
      <c r="G37" s="121">
        <v>8056</v>
      </c>
      <c r="H37" s="121">
        <v>0</v>
      </c>
      <c r="I37" s="8">
        <f t="shared" si="8"/>
        <v>0</v>
      </c>
    </row>
    <row r="38" spans="1:10" x14ac:dyDescent="0.2">
      <c r="A38" s="94"/>
      <c r="B38" s="104"/>
      <c r="C38" s="7" t="s">
        <v>19</v>
      </c>
      <c r="D38" s="7" t="s">
        <v>18</v>
      </c>
      <c r="E38" s="7" t="s">
        <v>162</v>
      </c>
      <c r="F38" s="7" t="s">
        <v>25</v>
      </c>
      <c r="G38" s="121">
        <v>43</v>
      </c>
      <c r="H38" s="121">
        <v>0</v>
      </c>
      <c r="I38" s="8">
        <f t="shared" ref="I38" si="9">H38/G38</f>
        <v>0</v>
      </c>
    </row>
    <row r="39" spans="1:10" x14ac:dyDescent="0.2">
      <c r="A39" s="94"/>
      <c r="B39" s="105"/>
      <c r="C39" s="7" t="s">
        <v>19</v>
      </c>
      <c r="D39" s="7" t="s">
        <v>22</v>
      </c>
      <c r="E39" s="7" t="s">
        <v>320</v>
      </c>
      <c r="F39" s="7" t="s">
        <v>25</v>
      </c>
      <c r="G39" s="121">
        <v>1245</v>
      </c>
      <c r="H39" s="121">
        <v>0</v>
      </c>
      <c r="I39" s="8">
        <f t="shared" si="8"/>
        <v>0</v>
      </c>
    </row>
    <row r="40" spans="1:10" ht="27" customHeight="1" x14ac:dyDescent="0.2">
      <c r="A40" s="22" t="s">
        <v>43</v>
      </c>
      <c r="B40" s="23" t="s">
        <v>214</v>
      </c>
      <c r="C40" s="12" t="s">
        <v>19</v>
      </c>
      <c r="D40" s="12"/>
      <c r="E40" s="12"/>
      <c r="F40" s="12"/>
      <c r="G40" s="119">
        <f>SUM(G41:G41)</f>
        <v>18734.400000000001</v>
      </c>
      <c r="H40" s="119">
        <f>SUM(H41:H41)</f>
        <v>0</v>
      </c>
      <c r="I40" s="6">
        <f t="shared" si="8"/>
        <v>0</v>
      </c>
    </row>
    <row r="41" spans="1:10" ht="16.5" customHeight="1" x14ac:dyDescent="0.2">
      <c r="A41" s="73" t="s">
        <v>247</v>
      </c>
      <c r="B41" s="75" t="s">
        <v>246</v>
      </c>
      <c r="C41" s="7" t="s">
        <v>19</v>
      </c>
      <c r="D41" s="7" t="s">
        <v>28</v>
      </c>
      <c r="E41" s="7" t="s">
        <v>321</v>
      </c>
      <c r="F41" s="7" t="s">
        <v>25</v>
      </c>
      <c r="G41" s="121">
        <v>18734.400000000001</v>
      </c>
      <c r="H41" s="123">
        <v>0</v>
      </c>
      <c r="I41" s="8">
        <f t="shared" si="8"/>
        <v>0</v>
      </c>
    </row>
    <row r="42" spans="1:10" ht="22.5" customHeight="1" x14ac:dyDescent="0.2">
      <c r="A42" s="22" t="s">
        <v>44</v>
      </c>
      <c r="B42" s="23" t="s">
        <v>36</v>
      </c>
      <c r="C42" s="12" t="s">
        <v>19</v>
      </c>
      <c r="D42" s="12"/>
      <c r="E42" s="12"/>
      <c r="F42" s="12"/>
      <c r="G42" s="119">
        <f>SUM(G43:G76)</f>
        <v>949772.59999999986</v>
      </c>
      <c r="H42" s="119">
        <f>SUM(H43:H76)</f>
        <v>33127.499999999993</v>
      </c>
      <c r="I42" s="6">
        <f t="shared" ref="I42:I43" si="10">H42/G42</f>
        <v>3.4879401658881294E-2</v>
      </c>
      <c r="J42" s="70"/>
    </row>
    <row r="43" spans="1:10" ht="16.5" customHeight="1" x14ac:dyDescent="0.2">
      <c r="A43" s="94" t="s">
        <v>249</v>
      </c>
      <c r="B43" s="96" t="s">
        <v>248</v>
      </c>
      <c r="C43" s="15" t="s">
        <v>19</v>
      </c>
      <c r="D43" s="15" t="s">
        <v>20</v>
      </c>
      <c r="E43" s="15" t="s">
        <v>164</v>
      </c>
      <c r="F43" s="15" t="s">
        <v>26</v>
      </c>
      <c r="G43" s="125">
        <v>1888</v>
      </c>
      <c r="H43" s="125">
        <v>0.8</v>
      </c>
      <c r="I43" s="8">
        <f t="shared" si="10"/>
        <v>4.2372881355932208E-4</v>
      </c>
      <c r="J43" s="71"/>
    </row>
    <row r="44" spans="1:10" x14ac:dyDescent="0.2">
      <c r="A44" s="94"/>
      <c r="B44" s="97"/>
      <c r="C44" s="7" t="s">
        <v>19</v>
      </c>
      <c r="D44" s="7" t="s">
        <v>20</v>
      </c>
      <c r="E44" s="7" t="s">
        <v>166</v>
      </c>
      <c r="F44" s="7" t="s">
        <v>26</v>
      </c>
      <c r="G44" s="121">
        <v>18057</v>
      </c>
      <c r="H44" s="121">
        <v>119</v>
      </c>
      <c r="I44" s="8">
        <f t="shared" ref="I44" si="11">H44/G44</f>
        <v>6.5902420114083184E-3</v>
      </c>
      <c r="J44" s="71"/>
    </row>
    <row r="45" spans="1:10" x14ac:dyDescent="0.2">
      <c r="A45" s="94"/>
      <c r="B45" s="97"/>
      <c r="C45" s="7" t="s">
        <v>19</v>
      </c>
      <c r="D45" s="7" t="s">
        <v>20</v>
      </c>
      <c r="E45" s="7" t="s">
        <v>166</v>
      </c>
      <c r="F45" s="7" t="s">
        <v>25</v>
      </c>
      <c r="G45" s="121">
        <v>3644</v>
      </c>
      <c r="H45" s="121">
        <v>87.1</v>
      </c>
      <c r="I45" s="8">
        <f t="shared" ref="I45:I48" si="12">H45/G45</f>
        <v>2.3902305159165749E-2</v>
      </c>
      <c r="J45" s="71"/>
    </row>
    <row r="46" spans="1:10" x14ac:dyDescent="0.2">
      <c r="A46" s="94"/>
      <c r="B46" s="97"/>
      <c r="C46" s="7" t="s">
        <v>19</v>
      </c>
      <c r="D46" s="7" t="s">
        <v>20</v>
      </c>
      <c r="E46" s="7" t="s">
        <v>166</v>
      </c>
      <c r="F46" s="7" t="s">
        <v>24</v>
      </c>
      <c r="G46" s="121">
        <v>152</v>
      </c>
      <c r="H46" s="121">
        <v>2.5</v>
      </c>
      <c r="I46" s="8">
        <f t="shared" si="12"/>
        <v>1.6447368421052631E-2</v>
      </c>
      <c r="J46" s="71"/>
    </row>
    <row r="47" spans="1:10" x14ac:dyDescent="0.2">
      <c r="A47" s="94"/>
      <c r="B47" s="97"/>
      <c r="C47" s="7" t="s">
        <v>19</v>
      </c>
      <c r="D47" s="7" t="s">
        <v>20</v>
      </c>
      <c r="E47" s="7" t="s">
        <v>165</v>
      </c>
      <c r="F47" s="7" t="s">
        <v>26</v>
      </c>
      <c r="G47" s="121">
        <v>20671</v>
      </c>
      <c r="H47" s="121">
        <v>1733.2</v>
      </c>
      <c r="I47" s="8">
        <f t="shared" si="12"/>
        <v>8.3846935320013541E-2</v>
      </c>
      <c r="J47" s="71"/>
    </row>
    <row r="48" spans="1:10" ht="12.75" customHeight="1" x14ac:dyDescent="0.2">
      <c r="A48" s="91" t="s">
        <v>251</v>
      </c>
      <c r="B48" s="96" t="s">
        <v>250</v>
      </c>
      <c r="C48" s="7" t="s">
        <v>19</v>
      </c>
      <c r="D48" s="7" t="s">
        <v>28</v>
      </c>
      <c r="E48" s="7" t="s">
        <v>167</v>
      </c>
      <c r="F48" s="7" t="s">
        <v>25</v>
      </c>
      <c r="G48" s="121">
        <v>24018.9</v>
      </c>
      <c r="H48" s="121">
        <v>628.9</v>
      </c>
      <c r="I48" s="8">
        <f t="shared" si="12"/>
        <v>2.618354712330706E-2</v>
      </c>
      <c r="J48" s="71"/>
    </row>
    <row r="49" spans="1:10" x14ac:dyDescent="0.2">
      <c r="A49" s="90"/>
      <c r="B49" s="97"/>
      <c r="C49" s="7" t="s">
        <v>19</v>
      </c>
      <c r="D49" s="7" t="s">
        <v>28</v>
      </c>
      <c r="E49" s="7" t="s">
        <v>167</v>
      </c>
      <c r="F49" s="7" t="s">
        <v>24</v>
      </c>
      <c r="G49" s="121">
        <v>185</v>
      </c>
      <c r="H49" s="121">
        <v>0</v>
      </c>
      <c r="I49" s="8">
        <f t="shared" ref="I49" si="13">H49/G49</f>
        <v>0</v>
      </c>
      <c r="J49" s="71"/>
    </row>
    <row r="50" spans="1:10" x14ac:dyDescent="0.2">
      <c r="A50" s="90"/>
      <c r="B50" s="97"/>
      <c r="C50" s="7" t="s">
        <v>19</v>
      </c>
      <c r="D50" s="7" t="s">
        <v>28</v>
      </c>
      <c r="E50" s="7" t="s">
        <v>168</v>
      </c>
      <c r="F50" s="7" t="s">
        <v>26</v>
      </c>
      <c r="G50" s="121">
        <v>185023.8</v>
      </c>
      <c r="H50" s="121">
        <v>5564.7</v>
      </c>
      <c r="I50" s="8">
        <f t="shared" ref="I50" si="14">H50/G50</f>
        <v>3.0075590275413219E-2</v>
      </c>
      <c r="J50" s="71"/>
    </row>
    <row r="51" spans="1:10" x14ac:dyDescent="0.2">
      <c r="A51" s="90"/>
      <c r="B51" s="97"/>
      <c r="C51" s="7" t="s">
        <v>19</v>
      </c>
      <c r="D51" s="7" t="s">
        <v>28</v>
      </c>
      <c r="E51" s="7" t="s">
        <v>168</v>
      </c>
      <c r="F51" s="7" t="s">
        <v>25</v>
      </c>
      <c r="G51" s="121">
        <v>1132</v>
      </c>
      <c r="H51" s="121">
        <v>0</v>
      </c>
      <c r="I51" s="8">
        <f t="shared" ref="I51" si="15">H51/G51</f>
        <v>0</v>
      </c>
      <c r="J51" s="71"/>
    </row>
    <row r="52" spans="1:10" x14ac:dyDescent="0.2">
      <c r="A52" s="95"/>
      <c r="B52" s="98"/>
      <c r="C52" s="7" t="s">
        <v>19</v>
      </c>
      <c r="D52" s="7" t="s">
        <v>28</v>
      </c>
      <c r="E52" s="7" t="s">
        <v>168</v>
      </c>
      <c r="F52" s="7" t="s">
        <v>27</v>
      </c>
      <c r="G52" s="121">
        <v>17263</v>
      </c>
      <c r="H52" s="121">
        <v>498.1</v>
      </c>
      <c r="I52" s="8">
        <f t="shared" ref="I52" si="16">H52/G52</f>
        <v>2.8853617563575278E-2</v>
      </c>
      <c r="J52" s="71"/>
    </row>
    <row r="53" spans="1:10" ht="14.25" customHeight="1" x14ac:dyDescent="0.2">
      <c r="A53" s="91" t="s">
        <v>252</v>
      </c>
      <c r="B53" s="92" t="s">
        <v>253</v>
      </c>
      <c r="C53" s="7" t="s">
        <v>19</v>
      </c>
      <c r="D53" s="7" t="s">
        <v>22</v>
      </c>
      <c r="E53" s="7" t="s">
        <v>169</v>
      </c>
      <c r="F53" s="7" t="s">
        <v>26</v>
      </c>
      <c r="G53" s="121">
        <v>50</v>
      </c>
      <c r="H53" s="121">
        <v>0.8</v>
      </c>
      <c r="I53" s="8">
        <f t="shared" ref="I53:I54" si="17">H53/G53</f>
        <v>1.6E-2</v>
      </c>
      <c r="J53" s="71"/>
    </row>
    <row r="54" spans="1:10" x14ac:dyDescent="0.2">
      <c r="A54" s="90"/>
      <c r="B54" s="93"/>
      <c r="C54" s="7" t="s">
        <v>19</v>
      </c>
      <c r="D54" s="7" t="s">
        <v>22</v>
      </c>
      <c r="E54" s="7" t="s">
        <v>169</v>
      </c>
      <c r="F54" s="7" t="s">
        <v>25</v>
      </c>
      <c r="G54" s="121">
        <v>57786</v>
      </c>
      <c r="H54" s="121">
        <v>2682.1</v>
      </c>
      <c r="I54" s="8">
        <f t="shared" si="17"/>
        <v>4.6414356418509675E-2</v>
      </c>
      <c r="J54" s="71"/>
    </row>
    <row r="55" spans="1:10" x14ac:dyDescent="0.2">
      <c r="A55" s="90"/>
      <c r="B55" s="93"/>
      <c r="C55" s="7" t="s">
        <v>19</v>
      </c>
      <c r="D55" s="7" t="s">
        <v>22</v>
      </c>
      <c r="E55" s="7" t="s">
        <v>169</v>
      </c>
      <c r="F55" s="7" t="s">
        <v>24</v>
      </c>
      <c r="G55" s="121">
        <v>850</v>
      </c>
      <c r="H55" s="121">
        <v>2.2000000000000002</v>
      </c>
      <c r="I55" s="8">
        <f t="shared" ref="I55" si="18">H55/G55</f>
        <v>2.5882352941176473E-3</v>
      </c>
      <c r="J55" s="71"/>
    </row>
    <row r="56" spans="1:10" x14ac:dyDescent="0.2">
      <c r="A56" s="90"/>
      <c r="B56" s="93"/>
      <c r="C56" s="7" t="s">
        <v>19</v>
      </c>
      <c r="D56" s="7" t="s">
        <v>22</v>
      </c>
      <c r="E56" s="7" t="s">
        <v>170</v>
      </c>
      <c r="F56" s="7" t="s">
        <v>27</v>
      </c>
      <c r="G56" s="121">
        <v>5577</v>
      </c>
      <c r="H56" s="121">
        <v>191.8</v>
      </c>
      <c r="I56" s="8">
        <f t="shared" ref="I56" si="19">H56/G56</f>
        <v>3.4391249775865163E-2</v>
      </c>
      <c r="J56" s="71"/>
    </row>
    <row r="57" spans="1:10" x14ac:dyDescent="0.2">
      <c r="A57" s="90"/>
      <c r="B57" s="93"/>
      <c r="C57" s="7" t="s">
        <v>19</v>
      </c>
      <c r="D57" s="7" t="s">
        <v>22</v>
      </c>
      <c r="E57" s="7" t="s">
        <v>172</v>
      </c>
      <c r="F57" s="7" t="s">
        <v>26</v>
      </c>
      <c r="G57" s="121">
        <v>425028</v>
      </c>
      <c r="H57" s="121">
        <v>16910.900000000001</v>
      </c>
      <c r="I57" s="8">
        <f t="shared" ref="I57" si="20">H57/G57</f>
        <v>3.9787731631798377E-2</v>
      </c>
      <c r="J57" s="71"/>
    </row>
    <row r="58" spans="1:10" x14ac:dyDescent="0.2">
      <c r="A58" s="90"/>
      <c r="B58" s="93"/>
      <c r="C58" s="7" t="s">
        <v>19</v>
      </c>
      <c r="D58" s="7" t="s">
        <v>22</v>
      </c>
      <c r="E58" s="7" t="s">
        <v>172</v>
      </c>
      <c r="F58" s="7" t="s">
        <v>25</v>
      </c>
      <c r="G58" s="121">
        <v>6772.5</v>
      </c>
      <c r="H58" s="121">
        <v>0</v>
      </c>
      <c r="I58" s="8">
        <f t="shared" ref="I58" si="21">H58/G58</f>
        <v>0</v>
      </c>
      <c r="J58" s="71"/>
    </row>
    <row r="59" spans="1:10" x14ac:dyDescent="0.2">
      <c r="A59" s="90"/>
      <c r="B59" s="93"/>
      <c r="C59" s="7" t="s">
        <v>19</v>
      </c>
      <c r="D59" s="7" t="s">
        <v>22</v>
      </c>
      <c r="E59" s="7" t="s">
        <v>172</v>
      </c>
      <c r="F59" s="7" t="s">
        <v>27</v>
      </c>
      <c r="G59" s="121">
        <v>70157</v>
      </c>
      <c r="H59" s="121">
        <v>2298.6</v>
      </c>
      <c r="I59" s="8">
        <f t="shared" ref="I59:I61" si="22">H59/G59</f>
        <v>3.2763658651310631E-2</v>
      </c>
      <c r="J59" s="71"/>
    </row>
    <row r="60" spans="1:10" x14ac:dyDescent="0.2">
      <c r="A60" s="90"/>
      <c r="B60" s="93"/>
      <c r="C60" s="7" t="s">
        <v>19</v>
      </c>
      <c r="D60" s="7" t="s">
        <v>37</v>
      </c>
      <c r="E60" s="7" t="s">
        <v>258</v>
      </c>
      <c r="F60" s="7" t="s">
        <v>25</v>
      </c>
      <c r="G60" s="121">
        <v>20155</v>
      </c>
      <c r="H60" s="121">
        <v>359.9</v>
      </c>
      <c r="I60" s="8">
        <f t="shared" si="22"/>
        <v>1.7856611262713967E-2</v>
      </c>
      <c r="J60" s="71"/>
    </row>
    <row r="61" spans="1:10" x14ac:dyDescent="0.2">
      <c r="A61" s="90"/>
      <c r="B61" s="93"/>
      <c r="C61" s="7" t="s">
        <v>19</v>
      </c>
      <c r="D61" s="7" t="s">
        <v>37</v>
      </c>
      <c r="E61" s="7" t="s">
        <v>258</v>
      </c>
      <c r="F61" s="7" t="s">
        <v>27</v>
      </c>
      <c r="G61" s="121">
        <v>2500</v>
      </c>
      <c r="H61" s="121">
        <v>0</v>
      </c>
      <c r="I61" s="8">
        <f t="shared" si="22"/>
        <v>0</v>
      </c>
      <c r="J61" s="71"/>
    </row>
    <row r="62" spans="1:10" x14ac:dyDescent="0.2">
      <c r="A62" s="90"/>
      <c r="B62" s="93"/>
      <c r="C62" s="7" t="s">
        <v>19</v>
      </c>
      <c r="D62" s="7" t="s">
        <v>22</v>
      </c>
      <c r="E62" s="7" t="s">
        <v>173</v>
      </c>
      <c r="F62" s="7" t="s">
        <v>25</v>
      </c>
      <c r="G62" s="121">
        <v>1088.4000000000001</v>
      </c>
      <c r="H62" s="121">
        <v>0</v>
      </c>
      <c r="I62" s="8">
        <f t="shared" ref="I62" si="23">H62/G62</f>
        <v>0</v>
      </c>
      <c r="J62" s="71"/>
    </row>
    <row r="63" spans="1:10" x14ac:dyDescent="0.2">
      <c r="A63" s="90"/>
      <c r="B63" s="93"/>
      <c r="C63" s="7" t="s">
        <v>19</v>
      </c>
      <c r="D63" s="7" t="s">
        <v>22</v>
      </c>
      <c r="E63" s="7" t="s">
        <v>173</v>
      </c>
      <c r="F63" s="7" t="s">
        <v>27</v>
      </c>
      <c r="G63" s="121">
        <v>25</v>
      </c>
      <c r="H63" s="121">
        <v>0</v>
      </c>
      <c r="I63" s="8">
        <f t="shared" ref="I63" si="24">H63/G63</f>
        <v>0</v>
      </c>
      <c r="J63" s="71"/>
    </row>
    <row r="64" spans="1:10" x14ac:dyDescent="0.2">
      <c r="A64" s="90"/>
      <c r="B64" s="93"/>
      <c r="C64" s="7" t="s">
        <v>19</v>
      </c>
      <c r="D64" s="7" t="s">
        <v>37</v>
      </c>
      <c r="E64" s="7" t="s">
        <v>174</v>
      </c>
      <c r="F64" s="7" t="s">
        <v>25</v>
      </c>
      <c r="G64" s="121">
        <v>101.6</v>
      </c>
      <c r="H64" s="121">
        <v>0</v>
      </c>
      <c r="I64" s="8">
        <f t="shared" ref="I64:I66" si="25">H64/G64</f>
        <v>0</v>
      </c>
      <c r="J64" s="71"/>
    </row>
    <row r="65" spans="1:10" x14ac:dyDescent="0.2">
      <c r="A65" s="90"/>
      <c r="B65" s="93"/>
      <c r="C65" s="7" t="s">
        <v>19</v>
      </c>
      <c r="D65" s="7" t="s">
        <v>22</v>
      </c>
      <c r="E65" s="7" t="s">
        <v>171</v>
      </c>
      <c r="F65" s="7" t="s">
        <v>25</v>
      </c>
      <c r="G65" s="121">
        <v>23657.5</v>
      </c>
      <c r="H65" s="121">
        <v>0</v>
      </c>
      <c r="I65" s="8">
        <f t="shared" si="25"/>
        <v>0</v>
      </c>
      <c r="J65" s="71"/>
    </row>
    <row r="66" spans="1:10" x14ac:dyDescent="0.2">
      <c r="A66" s="90"/>
      <c r="B66" s="93"/>
      <c r="C66" s="7" t="s">
        <v>19</v>
      </c>
      <c r="D66" s="7" t="s">
        <v>22</v>
      </c>
      <c r="E66" s="7" t="s">
        <v>171</v>
      </c>
      <c r="F66" s="7" t="s">
        <v>27</v>
      </c>
      <c r="G66" s="121">
        <v>3050.2</v>
      </c>
      <c r="H66" s="121">
        <v>0</v>
      </c>
      <c r="I66" s="8">
        <f t="shared" si="25"/>
        <v>0</v>
      </c>
      <c r="J66" s="71"/>
    </row>
    <row r="67" spans="1:10" x14ac:dyDescent="0.2">
      <c r="A67" s="90"/>
      <c r="B67" s="93"/>
      <c r="C67" s="7" t="s">
        <v>19</v>
      </c>
      <c r="D67" s="7" t="s">
        <v>22</v>
      </c>
      <c r="E67" s="7" t="s">
        <v>176</v>
      </c>
      <c r="F67" s="7" t="s">
        <v>25</v>
      </c>
      <c r="G67" s="121">
        <v>2606.9</v>
      </c>
      <c r="H67" s="121">
        <v>0</v>
      </c>
      <c r="I67" s="8">
        <f t="shared" ref="I67:I68" si="26">H67/G67</f>
        <v>0</v>
      </c>
      <c r="J67" s="71"/>
    </row>
    <row r="68" spans="1:10" x14ac:dyDescent="0.2">
      <c r="A68" s="90"/>
      <c r="B68" s="93"/>
      <c r="C68" s="7" t="s">
        <v>19</v>
      </c>
      <c r="D68" s="7" t="s">
        <v>22</v>
      </c>
      <c r="E68" s="7" t="s">
        <v>176</v>
      </c>
      <c r="F68" s="7" t="s">
        <v>27</v>
      </c>
      <c r="G68" s="121">
        <v>421.1</v>
      </c>
      <c r="H68" s="121">
        <v>0</v>
      </c>
      <c r="I68" s="8">
        <f t="shared" si="26"/>
        <v>0</v>
      </c>
      <c r="J68" s="71"/>
    </row>
    <row r="69" spans="1:10" x14ac:dyDescent="0.2">
      <c r="A69" s="90"/>
      <c r="B69" s="93"/>
      <c r="C69" s="7" t="s">
        <v>19</v>
      </c>
      <c r="D69" s="7" t="s">
        <v>22</v>
      </c>
      <c r="E69" s="7" t="s">
        <v>175</v>
      </c>
      <c r="F69" s="7" t="s">
        <v>25</v>
      </c>
      <c r="G69" s="121">
        <v>10161.700000000001</v>
      </c>
      <c r="H69" s="121">
        <v>0</v>
      </c>
      <c r="I69" s="8">
        <f t="shared" ref="I69" si="27">H69/G69</f>
        <v>0</v>
      </c>
      <c r="J69" s="71"/>
    </row>
    <row r="70" spans="1:10" ht="22.5" customHeight="1" x14ac:dyDescent="0.2">
      <c r="A70" s="90"/>
      <c r="B70" s="93"/>
      <c r="C70" s="7" t="s">
        <v>19</v>
      </c>
      <c r="D70" s="7" t="s">
        <v>22</v>
      </c>
      <c r="E70" s="7" t="s">
        <v>175</v>
      </c>
      <c r="F70" s="7" t="s">
        <v>27</v>
      </c>
      <c r="G70" s="121">
        <v>1828</v>
      </c>
      <c r="H70" s="121">
        <v>0</v>
      </c>
      <c r="I70" s="8">
        <f t="shared" ref="I70" si="28">H70/G70</f>
        <v>0</v>
      </c>
      <c r="J70" s="71"/>
    </row>
    <row r="71" spans="1:10" x14ac:dyDescent="0.2">
      <c r="A71" s="94" t="s">
        <v>255</v>
      </c>
      <c r="B71" s="83" t="s">
        <v>254</v>
      </c>
      <c r="C71" s="7" t="s">
        <v>19</v>
      </c>
      <c r="D71" s="7" t="s">
        <v>29</v>
      </c>
      <c r="E71" s="7" t="s">
        <v>177</v>
      </c>
      <c r="F71" s="7" t="s">
        <v>27</v>
      </c>
      <c r="G71" s="121">
        <v>25208</v>
      </c>
      <c r="H71" s="121">
        <v>310.60000000000002</v>
      </c>
      <c r="I71" s="8">
        <f t="shared" ref="I71" si="29">H71/G71</f>
        <v>1.232148524278007E-2</v>
      </c>
      <c r="J71" s="71"/>
    </row>
    <row r="72" spans="1:10" ht="22.5" customHeight="1" x14ac:dyDescent="0.2">
      <c r="A72" s="94"/>
      <c r="B72" s="84"/>
      <c r="C72" s="7" t="s">
        <v>19</v>
      </c>
      <c r="D72" s="7" t="s">
        <v>29</v>
      </c>
      <c r="E72" s="7" t="s">
        <v>178</v>
      </c>
      <c r="F72" s="7" t="s">
        <v>27</v>
      </c>
      <c r="G72" s="121">
        <v>17912</v>
      </c>
      <c r="H72" s="121">
        <v>1480</v>
      </c>
      <c r="I72" s="8">
        <f t="shared" ref="I72" si="30">H72/G72</f>
        <v>8.2626172398392136E-2</v>
      </c>
      <c r="J72" s="71"/>
    </row>
    <row r="73" spans="1:10" ht="12.75" customHeight="1" x14ac:dyDescent="0.2">
      <c r="A73" s="91" t="s">
        <v>257</v>
      </c>
      <c r="B73" s="83" t="s">
        <v>256</v>
      </c>
      <c r="C73" s="7" t="s">
        <v>19</v>
      </c>
      <c r="D73" s="7" t="s">
        <v>18</v>
      </c>
      <c r="E73" s="7" t="s">
        <v>179</v>
      </c>
      <c r="F73" s="7" t="s">
        <v>26</v>
      </c>
      <c r="G73" s="121">
        <v>1165</v>
      </c>
      <c r="H73" s="121">
        <v>7.2</v>
      </c>
      <c r="I73" s="8">
        <f t="shared" ref="I73" si="31">H73/G73</f>
        <v>6.1802575107296137E-3</v>
      </c>
      <c r="J73" s="71"/>
    </row>
    <row r="74" spans="1:10" ht="14.25" customHeight="1" x14ac:dyDescent="0.2">
      <c r="A74" s="90"/>
      <c r="B74" s="85"/>
      <c r="C74" s="7" t="s">
        <v>19</v>
      </c>
      <c r="D74" s="7" t="s">
        <v>18</v>
      </c>
      <c r="E74" s="7" t="s">
        <v>179</v>
      </c>
      <c r="F74" s="7" t="s">
        <v>25</v>
      </c>
      <c r="G74" s="121">
        <v>630</v>
      </c>
      <c r="H74" s="121">
        <v>149.1</v>
      </c>
      <c r="I74" s="8">
        <f t="shared" ref="I74" si="32">H74/G74</f>
        <v>0.23666666666666666</v>
      </c>
      <c r="J74" s="71"/>
    </row>
    <row r="75" spans="1:10" ht="18" customHeight="1" x14ac:dyDescent="0.2">
      <c r="A75" s="90"/>
      <c r="B75" s="85"/>
      <c r="C75" s="7" t="s">
        <v>19</v>
      </c>
      <c r="D75" s="7" t="s">
        <v>18</v>
      </c>
      <c r="E75" s="7" t="s">
        <v>179</v>
      </c>
      <c r="F75" s="7" t="s">
        <v>24</v>
      </c>
      <c r="G75" s="121">
        <v>24</v>
      </c>
      <c r="H75" s="121">
        <v>0</v>
      </c>
      <c r="I75" s="8">
        <f t="shared" ref="I75:I76" si="33">H75/G75</f>
        <v>0</v>
      </c>
      <c r="J75" s="71"/>
    </row>
    <row r="76" spans="1:10" ht="15.75" customHeight="1" x14ac:dyDescent="0.2">
      <c r="A76" s="90"/>
      <c r="B76" s="85"/>
      <c r="C76" s="7" t="s">
        <v>19</v>
      </c>
      <c r="D76" s="7" t="s">
        <v>18</v>
      </c>
      <c r="E76" s="7" t="s">
        <v>180</v>
      </c>
      <c r="F76" s="7" t="s">
        <v>26</v>
      </c>
      <c r="G76" s="121">
        <v>983</v>
      </c>
      <c r="H76" s="121">
        <v>100</v>
      </c>
      <c r="I76" s="8">
        <f t="shared" si="33"/>
        <v>0.10172939979654121</v>
      </c>
      <c r="J76" s="71"/>
    </row>
    <row r="77" spans="1:10" ht="0.75" hidden="1" customHeight="1" x14ac:dyDescent="0.2">
      <c r="A77" s="95"/>
      <c r="B77" s="84"/>
      <c r="C77" s="7"/>
      <c r="D77" s="7"/>
      <c r="E77" s="7"/>
      <c r="F77" s="7"/>
      <c r="G77" s="58"/>
      <c r="H77" s="58"/>
      <c r="I77" s="8"/>
    </row>
    <row r="78" spans="1:10" ht="24" customHeight="1" x14ac:dyDescent="0.2">
      <c r="A78" s="42" t="s">
        <v>45</v>
      </c>
      <c r="B78" s="46" t="s">
        <v>47</v>
      </c>
      <c r="C78" s="32"/>
      <c r="D78" s="32"/>
      <c r="E78" s="32" t="s">
        <v>92</v>
      </c>
      <c r="F78" s="32"/>
      <c r="G78" s="118">
        <f>G79+G85</f>
        <v>236054.1</v>
      </c>
      <c r="H78" s="118">
        <f>H79+H85</f>
        <v>17768.2</v>
      </c>
      <c r="I78" s="33">
        <f t="shared" si="4"/>
        <v>7.5271727964055693E-2</v>
      </c>
    </row>
    <row r="79" spans="1:10" ht="33.75" customHeight="1" x14ac:dyDescent="0.2">
      <c r="A79" s="22" t="s">
        <v>49</v>
      </c>
      <c r="B79" s="23" t="s">
        <v>50</v>
      </c>
      <c r="C79" s="12" t="s">
        <v>48</v>
      </c>
      <c r="D79" s="12"/>
      <c r="E79" s="12"/>
      <c r="F79" s="12"/>
      <c r="G79" s="119">
        <f>SUM(G80:G84)</f>
        <v>236024.1</v>
      </c>
      <c r="H79" s="126">
        <f>SUM(H80:H84)</f>
        <v>17768.2</v>
      </c>
      <c r="I79" s="6">
        <f t="shared" si="4"/>
        <v>7.5281295427034781E-2</v>
      </c>
    </row>
    <row r="80" spans="1:10" ht="16.5" customHeight="1" x14ac:dyDescent="0.2">
      <c r="A80" s="94" t="s">
        <v>263</v>
      </c>
      <c r="B80" s="83" t="s">
        <v>261</v>
      </c>
      <c r="C80" s="7" t="s">
        <v>48</v>
      </c>
      <c r="D80" s="7" t="s">
        <v>51</v>
      </c>
      <c r="E80" s="7" t="s">
        <v>52</v>
      </c>
      <c r="F80" s="7" t="s">
        <v>26</v>
      </c>
      <c r="G80" s="121">
        <v>16673</v>
      </c>
      <c r="H80" s="121">
        <v>763.1</v>
      </c>
      <c r="I80" s="8">
        <f t="shared" si="4"/>
        <v>4.5768607928986987E-2</v>
      </c>
    </row>
    <row r="81" spans="1:9" ht="16.5" customHeight="1" x14ac:dyDescent="0.2">
      <c r="A81" s="94"/>
      <c r="B81" s="85"/>
      <c r="C81" s="7" t="s">
        <v>48</v>
      </c>
      <c r="D81" s="7" t="s">
        <v>51</v>
      </c>
      <c r="E81" s="7" t="s">
        <v>52</v>
      </c>
      <c r="F81" s="7" t="s">
        <v>25</v>
      </c>
      <c r="G81" s="121">
        <v>2155</v>
      </c>
      <c r="H81" s="121">
        <v>154.1</v>
      </c>
      <c r="I81" s="8">
        <f>H81/G81</f>
        <v>7.1508120649651966E-2</v>
      </c>
    </row>
    <row r="82" spans="1:9" ht="16.5" customHeight="1" x14ac:dyDescent="0.2">
      <c r="A82" s="94"/>
      <c r="B82" s="85"/>
      <c r="C82" s="7" t="s">
        <v>48</v>
      </c>
      <c r="D82" s="7" t="s">
        <v>51</v>
      </c>
      <c r="E82" s="7" t="s">
        <v>53</v>
      </c>
      <c r="F82" s="7" t="s">
        <v>26</v>
      </c>
      <c r="G82" s="121">
        <v>6467.5</v>
      </c>
      <c r="H82" s="121">
        <v>0</v>
      </c>
      <c r="I82" s="8">
        <f>H82/G82</f>
        <v>0</v>
      </c>
    </row>
    <row r="83" spans="1:9" ht="34.5" customHeight="1" x14ac:dyDescent="0.2">
      <c r="A83" s="73" t="s">
        <v>264</v>
      </c>
      <c r="B83" s="75" t="s">
        <v>300</v>
      </c>
      <c r="C83" s="7" t="s">
        <v>48</v>
      </c>
      <c r="D83" s="7" t="s">
        <v>301</v>
      </c>
      <c r="E83" s="7" t="s">
        <v>302</v>
      </c>
      <c r="F83" s="7" t="s">
        <v>24</v>
      </c>
      <c r="G83" s="121">
        <v>500</v>
      </c>
      <c r="H83" s="121">
        <v>0</v>
      </c>
      <c r="I83" s="8">
        <f>H83/G83</f>
        <v>0</v>
      </c>
    </row>
    <row r="84" spans="1:9" ht="36" customHeight="1" x14ac:dyDescent="0.2">
      <c r="A84" s="78" t="s">
        <v>299</v>
      </c>
      <c r="B84" s="75" t="s">
        <v>262</v>
      </c>
      <c r="C84" s="7" t="s">
        <v>48</v>
      </c>
      <c r="D84" s="7" t="s">
        <v>54</v>
      </c>
      <c r="E84" s="7" t="s">
        <v>55</v>
      </c>
      <c r="F84" s="7" t="s">
        <v>56</v>
      </c>
      <c r="G84" s="121">
        <v>210228.6</v>
      </c>
      <c r="H84" s="121">
        <v>16851</v>
      </c>
      <c r="I84" s="8">
        <f t="shared" si="4"/>
        <v>8.0155602044631416E-2</v>
      </c>
    </row>
    <row r="85" spans="1:9" ht="31.5" x14ac:dyDescent="0.2">
      <c r="A85" s="22" t="s">
        <v>259</v>
      </c>
      <c r="B85" s="23" t="s">
        <v>260</v>
      </c>
      <c r="C85" s="12" t="s">
        <v>48</v>
      </c>
      <c r="D85" s="12"/>
      <c r="E85" s="12"/>
      <c r="F85" s="12"/>
      <c r="G85" s="119">
        <f>SUM(G86)</f>
        <v>30</v>
      </c>
      <c r="H85" s="119">
        <f>SUM(H86)</f>
        <v>0</v>
      </c>
      <c r="I85" s="6">
        <f t="shared" ref="I85" si="34">H85/G85</f>
        <v>0</v>
      </c>
    </row>
    <row r="86" spans="1:9" ht="33.75" x14ac:dyDescent="0.2">
      <c r="A86" s="17" t="s">
        <v>265</v>
      </c>
      <c r="B86" s="16" t="s">
        <v>266</v>
      </c>
      <c r="C86" s="7" t="s">
        <v>48</v>
      </c>
      <c r="D86" s="7" t="s">
        <v>31</v>
      </c>
      <c r="E86" s="7" t="s">
        <v>215</v>
      </c>
      <c r="F86" s="7" t="s">
        <v>25</v>
      </c>
      <c r="G86" s="121">
        <v>30</v>
      </c>
      <c r="H86" s="121">
        <v>0</v>
      </c>
      <c r="I86" s="8">
        <f t="shared" si="4"/>
        <v>0</v>
      </c>
    </row>
    <row r="87" spans="1:9" x14ac:dyDescent="0.2">
      <c r="A87" s="42" t="s">
        <v>57</v>
      </c>
      <c r="B87" s="46" t="s">
        <v>213</v>
      </c>
      <c r="C87" s="32"/>
      <c r="D87" s="32"/>
      <c r="E87" s="32" t="s">
        <v>93</v>
      </c>
      <c r="F87" s="32"/>
      <c r="G87" s="118">
        <f>G88</f>
        <v>168</v>
      </c>
      <c r="H87" s="118">
        <f>H88</f>
        <v>0</v>
      </c>
      <c r="I87" s="33">
        <f t="shared" si="4"/>
        <v>0</v>
      </c>
    </row>
    <row r="88" spans="1:9" x14ac:dyDescent="0.2">
      <c r="A88" s="28"/>
      <c r="B88" s="20"/>
      <c r="C88" s="7" t="s">
        <v>17</v>
      </c>
      <c r="D88" s="7" t="s">
        <v>18</v>
      </c>
      <c r="E88" s="7" t="s">
        <v>58</v>
      </c>
      <c r="F88" s="7" t="s">
        <v>25</v>
      </c>
      <c r="G88" s="121">
        <v>168</v>
      </c>
      <c r="H88" s="121">
        <v>0</v>
      </c>
      <c r="I88" s="8">
        <f t="shared" si="4"/>
        <v>0</v>
      </c>
    </row>
    <row r="89" spans="1:9" ht="21" x14ac:dyDescent="0.2">
      <c r="A89" s="42" t="s">
        <v>59</v>
      </c>
      <c r="B89" s="46" t="s">
        <v>182</v>
      </c>
      <c r="C89" s="32"/>
      <c r="D89" s="32"/>
      <c r="E89" s="32" t="s">
        <v>94</v>
      </c>
      <c r="F89" s="32"/>
      <c r="G89" s="118">
        <f>G90</f>
        <v>107.5</v>
      </c>
      <c r="H89" s="118">
        <f>H90</f>
        <v>0</v>
      </c>
      <c r="I89" s="33">
        <f t="shared" si="4"/>
        <v>0</v>
      </c>
    </row>
    <row r="90" spans="1:9" ht="31.5" customHeight="1" x14ac:dyDescent="0.2">
      <c r="A90" s="22"/>
      <c r="B90" s="20"/>
      <c r="C90" s="7" t="s">
        <v>17</v>
      </c>
      <c r="D90" s="7" t="s">
        <v>31</v>
      </c>
      <c r="E90" s="7" t="s">
        <v>60</v>
      </c>
      <c r="F90" s="7" t="s">
        <v>25</v>
      </c>
      <c r="G90" s="123">
        <v>107.5</v>
      </c>
      <c r="H90" s="123">
        <v>0</v>
      </c>
      <c r="I90" s="8">
        <f t="shared" si="4"/>
        <v>0</v>
      </c>
    </row>
    <row r="91" spans="1:9" ht="31.5" x14ac:dyDescent="0.2">
      <c r="A91" s="34" t="s">
        <v>61</v>
      </c>
      <c r="B91" s="41" t="s">
        <v>181</v>
      </c>
      <c r="C91" s="32"/>
      <c r="D91" s="32"/>
      <c r="E91" s="32" t="s">
        <v>95</v>
      </c>
      <c r="F91" s="32"/>
      <c r="G91" s="127">
        <f>SUM(G92:G94)</f>
        <v>96</v>
      </c>
      <c r="H91" s="127">
        <f>SUM(H92:H94)</f>
        <v>25</v>
      </c>
      <c r="I91" s="33">
        <f t="shared" si="4"/>
        <v>0.26041666666666669</v>
      </c>
    </row>
    <row r="92" spans="1:9" x14ac:dyDescent="0.2">
      <c r="A92" s="18"/>
      <c r="B92" s="43"/>
      <c r="C92" s="7" t="s">
        <v>17</v>
      </c>
      <c r="D92" s="7" t="s">
        <v>104</v>
      </c>
      <c r="E92" s="7" t="s">
        <v>63</v>
      </c>
      <c r="F92" s="7" t="s">
        <v>25</v>
      </c>
      <c r="G92" s="121">
        <v>55</v>
      </c>
      <c r="H92" s="123">
        <v>25</v>
      </c>
      <c r="I92" s="8">
        <f t="shared" ref="I92:I94" si="35">H92/G92</f>
        <v>0.45454545454545453</v>
      </c>
    </row>
    <row r="93" spans="1:9" x14ac:dyDescent="0.2">
      <c r="A93" s="30"/>
      <c r="B93" s="43"/>
      <c r="C93" s="7" t="s">
        <v>17</v>
      </c>
      <c r="D93" s="7" t="s">
        <v>104</v>
      </c>
      <c r="E93" s="7" t="s">
        <v>63</v>
      </c>
      <c r="F93" s="7" t="s">
        <v>24</v>
      </c>
      <c r="G93" s="121">
        <v>0.9</v>
      </c>
      <c r="H93" s="123">
        <v>0</v>
      </c>
      <c r="I93" s="8">
        <v>0</v>
      </c>
    </row>
    <row r="94" spans="1:9" x14ac:dyDescent="0.2">
      <c r="A94" s="30"/>
      <c r="B94" s="43"/>
      <c r="C94" s="7" t="s">
        <v>17</v>
      </c>
      <c r="D94" s="7" t="s">
        <v>18</v>
      </c>
      <c r="E94" s="7" t="s">
        <v>63</v>
      </c>
      <c r="F94" s="7" t="s">
        <v>25</v>
      </c>
      <c r="G94" s="121">
        <v>40.1</v>
      </c>
      <c r="H94" s="123">
        <v>0</v>
      </c>
      <c r="I94" s="8">
        <f t="shared" si="35"/>
        <v>0</v>
      </c>
    </row>
    <row r="95" spans="1:9" ht="31.5" x14ac:dyDescent="0.2">
      <c r="A95" s="45" t="s">
        <v>62</v>
      </c>
      <c r="B95" s="44" t="s">
        <v>65</v>
      </c>
      <c r="C95" s="32"/>
      <c r="D95" s="32"/>
      <c r="E95" s="32" t="s">
        <v>96</v>
      </c>
      <c r="F95" s="32"/>
      <c r="G95" s="118">
        <f>SUM(G96:G96)</f>
        <v>60</v>
      </c>
      <c r="H95" s="118">
        <f>SUM(H96:H96)</f>
        <v>0</v>
      </c>
      <c r="I95" s="33">
        <f t="shared" si="4"/>
        <v>0</v>
      </c>
    </row>
    <row r="96" spans="1:9" x14ac:dyDescent="0.2">
      <c r="A96" s="54"/>
      <c r="B96" s="43"/>
      <c r="C96" s="7" t="s">
        <v>17</v>
      </c>
      <c r="D96" s="7" t="s">
        <v>141</v>
      </c>
      <c r="E96" s="7" t="s">
        <v>66</v>
      </c>
      <c r="F96" s="7" t="s">
        <v>25</v>
      </c>
      <c r="G96" s="121">
        <v>60</v>
      </c>
      <c r="H96" s="121">
        <v>0</v>
      </c>
      <c r="I96" s="8">
        <f t="shared" ref="I96" si="36">H96/G96</f>
        <v>0</v>
      </c>
    </row>
    <row r="97" spans="1:9" ht="31.5" x14ac:dyDescent="0.2">
      <c r="A97" s="42" t="s">
        <v>64</v>
      </c>
      <c r="B97" s="41" t="s">
        <v>183</v>
      </c>
      <c r="C97" s="32"/>
      <c r="D97" s="32"/>
      <c r="E97" s="32" t="s">
        <v>184</v>
      </c>
      <c r="F97" s="32"/>
      <c r="G97" s="118">
        <f>SUM(G98:G98)</f>
        <v>837.9</v>
      </c>
      <c r="H97" s="118">
        <f>SUM(H98:H98)</f>
        <v>0</v>
      </c>
      <c r="I97" s="33">
        <f t="shared" si="4"/>
        <v>0</v>
      </c>
    </row>
    <row r="98" spans="1:9" ht="12.75" customHeight="1" x14ac:dyDescent="0.2">
      <c r="A98" s="73" t="s">
        <v>268</v>
      </c>
      <c r="B98" s="76" t="s">
        <v>267</v>
      </c>
      <c r="C98" s="7" t="s">
        <v>17</v>
      </c>
      <c r="D98" s="7" t="s">
        <v>23</v>
      </c>
      <c r="E98" s="7" t="s">
        <v>185</v>
      </c>
      <c r="F98" s="7" t="s">
        <v>25</v>
      </c>
      <c r="G98" s="121">
        <v>837.9</v>
      </c>
      <c r="H98" s="123">
        <v>0</v>
      </c>
      <c r="I98" s="8">
        <f t="shared" ref="I98" si="37">H98/G98</f>
        <v>0</v>
      </c>
    </row>
    <row r="99" spans="1:9" ht="31.5" x14ac:dyDescent="0.2">
      <c r="A99" s="34" t="s">
        <v>67</v>
      </c>
      <c r="B99" s="39" t="s">
        <v>186</v>
      </c>
      <c r="C99" s="32"/>
      <c r="D99" s="32"/>
      <c r="E99" s="32" t="s">
        <v>90</v>
      </c>
      <c r="F99" s="32"/>
      <c r="G99" s="118">
        <f>G100</f>
        <v>1000</v>
      </c>
      <c r="H99" s="118">
        <f>H100</f>
        <v>0</v>
      </c>
      <c r="I99" s="33">
        <f t="shared" si="4"/>
        <v>0</v>
      </c>
    </row>
    <row r="100" spans="1:9" x14ac:dyDescent="0.2">
      <c r="A100" s="67"/>
      <c r="B100" s="68"/>
      <c r="C100" s="7" t="s">
        <v>17</v>
      </c>
      <c r="D100" s="7" t="s">
        <v>22</v>
      </c>
      <c r="E100" s="7" t="s">
        <v>70</v>
      </c>
      <c r="F100" s="7" t="s">
        <v>25</v>
      </c>
      <c r="G100" s="121">
        <v>1000</v>
      </c>
      <c r="H100" s="121">
        <v>0</v>
      </c>
      <c r="I100" s="8">
        <f t="shared" ref="I100" si="38">H100/G100</f>
        <v>0</v>
      </c>
    </row>
    <row r="101" spans="1:9" ht="45" customHeight="1" x14ac:dyDescent="0.2">
      <c r="A101" s="34" t="s">
        <v>68</v>
      </c>
      <c r="B101" s="41" t="s">
        <v>216</v>
      </c>
      <c r="C101" s="32"/>
      <c r="D101" s="32"/>
      <c r="E101" s="32" t="s">
        <v>217</v>
      </c>
      <c r="F101" s="32"/>
      <c r="G101" s="118">
        <f>SUM(G102:G102)</f>
        <v>3000</v>
      </c>
      <c r="H101" s="118">
        <f>SUM(H102:H102)</f>
        <v>0</v>
      </c>
      <c r="I101" s="33">
        <f t="shared" ref="I101" si="39">H101/G101</f>
        <v>0</v>
      </c>
    </row>
    <row r="102" spans="1:9" ht="48" customHeight="1" x14ac:dyDescent="0.2">
      <c r="A102" s="74" t="s">
        <v>269</v>
      </c>
      <c r="B102" s="76" t="s">
        <v>270</v>
      </c>
      <c r="C102" s="7" t="s">
        <v>17</v>
      </c>
      <c r="D102" s="7" t="s">
        <v>218</v>
      </c>
      <c r="E102" s="7" t="s">
        <v>219</v>
      </c>
      <c r="F102" s="7" t="s">
        <v>25</v>
      </c>
      <c r="G102" s="121">
        <v>3000</v>
      </c>
      <c r="H102" s="123">
        <v>0</v>
      </c>
      <c r="I102" s="8">
        <f t="shared" ref="I102" si="40">H102/G102</f>
        <v>0</v>
      </c>
    </row>
    <row r="103" spans="1:9" ht="24.75" customHeight="1" x14ac:dyDescent="0.2">
      <c r="A103" s="34" t="s">
        <v>71</v>
      </c>
      <c r="B103" s="39" t="s">
        <v>187</v>
      </c>
      <c r="C103" s="32"/>
      <c r="D103" s="32"/>
      <c r="E103" s="32" t="s">
        <v>89</v>
      </c>
      <c r="F103" s="32"/>
      <c r="G103" s="118">
        <f>SUM(G104:G105)</f>
        <v>28000</v>
      </c>
      <c r="H103" s="118">
        <f>SUM(H104:H105)</f>
        <v>0</v>
      </c>
      <c r="I103" s="33">
        <f t="shared" si="4"/>
        <v>0</v>
      </c>
    </row>
    <row r="104" spans="1:9" ht="24.75" customHeight="1" x14ac:dyDescent="0.2">
      <c r="A104" s="78"/>
      <c r="B104" s="77"/>
      <c r="C104" s="69" t="s">
        <v>17</v>
      </c>
      <c r="D104" s="7" t="s">
        <v>139</v>
      </c>
      <c r="E104" s="7" t="s">
        <v>212</v>
      </c>
      <c r="F104" s="7" t="s">
        <v>56</v>
      </c>
      <c r="G104" s="121">
        <v>14000</v>
      </c>
      <c r="H104" s="121">
        <v>0</v>
      </c>
      <c r="I104" s="8">
        <f t="shared" si="4"/>
        <v>0</v>
      </c>
    </row>
    <row r="105" spans="1:9" ht="21" customHeight="1" x14ac:dyDescent="0.2">
      <c r="A105" s="78"/>
      <c r="B105" s="77"/>
      <c r="C105" s="69" t="s">
        <v>17</v>
      </c>
      <c r="D105" s="7" t="s">
        <v>22</v>
      </c>
      <c r="E105" s="7" t="s">
        <v>221</v>
      </c>
      <c r="F105" s="7" t="s">
        <v>73</v>
      </c>
      <c r="G105" s="121">
        <v>14000</v>
      </c>
      <c r="H105" s="121">
        <v>0</v>
      </c>
      <c r="I105" s="8">
        <f t="shared" ref="I105" si="41">H105/G105</f>
        <v>0</v>
      </c>
    </row>
    <row r="106" spans="1:9" ht="31.5" x14ac:dyDescent="0.2">
      <c r="A106" s="34" t="s">
        <v>72</v>
      </c>
      <c r="B106" s="39" t="s">
        <v>75</v>
      </c>
      <c r="C106" s="32"/>
      <c r="D106" s="32"/>
      <c r="E106" s="32" t="s">
        <v>97</v>
      </c>
      <c r="F106" s="32"/>
      <c r="G106" s="118">
        <f>SUM(G107:G107)</f>
        <v>262</v>
      </c>
      <c r="H106" s="118">
        <f>SUM(H107:H107)</f>
        <v>37</v>
      </c>
      <c r="I106" s="33">
        <f t="shared" si="4"/>
        <v>0.14122137404580154</v>
      </c>
    </row>
    <row r="107" spans="1:9" x14ac:dyDescent="0.2">
      <c r="A107" s="30"/>
      <c r="B107" s="38"/>
      <c r="C107" s="7" t="s">
        <v>17</v>
      </c>
      <c r="D107" s="7" t="s">
        <v>77</v>
      </c>
      <c r="E107" s="7" t="s">
        <v>78</v>
      </c>
      <c r="F107" s="7" t="s">
        <v>25</v>
      </c>
      <c r="G107" s="123">
        <v>262</v>
      </c>
      <c r="H107" s="123">
        <v>37</v>
      </c>
      <c r="I107" s="8">
        <f t="shared" si="4"/>
        <v>0.14122137404580154</v>
      </c>
    </row>
    <row r="108" spans="1:9" x14ac:dyDescent="0.2">
      <c r="A108" s="34" t="s">
        <v>76</v>
      </c>
      <c r="B108" s="40" t="s">
        <v>188</v>
      </c>
      <c r="C108" s="32"/>
      <c r="D108" s="32"/>
      <c r="E108" s="32" t="s">
        <v>88</v>
      </c>
      <c r="F108" s="32"/>
      <c r="G108" s="118">
        <f>G109</f>
        <v>230</v>
      </c>
      <c r="H108" s="118">
        <f>H109</f>
        <v>90</v>
      </c>
      <c r="I108" s="33">
        <f t="shared" si="4"/>
        <v>0.39130434782608697</v>
      </c>
    </row>
    <row r="109" spans="1:9" ht="22.5" x14ac:dyDescent="0.2">
      <c r="A109" s="53" t="s">
        <v>274</v>
      </c>
      <c r="B109" s="19" t="s">
        <v>271</v>
      </c>
      <c r="C109" s="7" t="s">
        <v>17</v>
      </c>
      <c r="D109" s="7" t="s">
        <v>80</v>
      </c>
      <c r="E109" s="7" t="s">
        <v>81</v>
      </c>
      <c r="F109" s="7" t="s">
        <v>82</v>
      </c>
      <c r="G109" s="121">
        <v>230</v>
      </c>
      <c r="H109" s="121">
        <v>90</v>
      </c>
      <c r="I109" s="8">
        <f t="shared" ref="I109" si="42">H109/G109</f>
        <v>0.39130434782608697</v>
      </c>
    </row>
    <row r="110" spans="1:9" ht="31.5" x14ac:dyDescent="0.2">
      <c r="A110" s="34" t="s">
        <v>79</v>
      </c>
      <c r="B110" s="35" t="s">
        <v>189</v>
      </c>
      <c r="C110" s="32"/>
      <c r="D110" s="32"/>
      <c r="E110" s="32" t="s">
        <v>87</v>
      </c>
      <c r="F110" s="32"/>
      <c r="G110" s="118">
        <f>SUM(G111:G111)</f>
        <v>7548.9</v>
      </c>
      <c r="H110" s="118">
        <f>SUM(H111:H111)</f>
        <v>500</v>
      </c>
      <c r="I110" s="33">
        <f t="shared" ref="I110:I191" si="43">H110/G110</f>
        <v>6.6234815668508001E-2</v>
      </c>
    </row>
    <row r="111" spans="1:9" ht="22.5" x14ac:dyDescent="0.2">
      <c r="A111" s="53" t="s">
        <v>273</v>
      </c>
      <c r="B111" s="50" t="s">
        <v>272</v>
      </c>
      <c r="C111" s="7" t="s">
        <v>17</v>
      </c>
      <c r="D111" s="7" t="s">
        <v>84</v>
      </c>
      <c r="E111" s="7" t="s">
        <v>85</v>
      </c>
      <c r="F111" s="7" t="s">
        <v>25</v>
      </c>
      <c r="G111" s="121">
        <v>7548.9</v>
      </c>
      <c r="H111" s="121">
        <v>500</v>
      </c>
      <c r="I111" s="8">
        <f t="shared" si="43"/>
        <v>6.6234815668508001E-2</v>
      </c>
    </row>
    <row r="112" spans="1:9" ht="24" customHeight="1" x14ac:dyDescent="0.2">
      <c r="A112" s="34" t="s">
        <v>83</v>
      </c>
      <c r="B112" s="35" t="s">
        <v>142</v>
      </c>
      <c r="C112" s="37"/>
      <c r="D112" s="37"/>
      <c r="E112" s="32" t="s">
        <v>99</v>
      </c>
      <c r="F112" s="37"/>
      <c r="G112" s="118">
        <f>SUM(G113:G122)</f>
        <v>35637.4</v>
      </c>
      <c r="H112" s="118">
        <f>SUM(H113:H122)</f>
        <v>1202.3</v>
      </c>
      <c r="I112" s="33">
        <f t="shared" si="43"/>
        <v>3.3737029076195232E-2</v>
      </c>
    </row>
    <row r="113" spans="1:9" x14ac:dyDescent="0.2">
      <c r="A113" s="90" t="s">
        <v>276</v>
      </c>
      <c r="B113" s="103" t="s">
        <v>275</v>
      </c>
      <c r="C113" s="7" t="s">
        <v>17</v>
      </c>
      <c r="D113" s="7" t="s">
        <v>29</v>
      </c>
      <c r="E113" s="7" t="s">
        <v>98</v>
      </c>
      <c r="F113" s="7" t="s">
        <v>26</v>
      </c>
      <c r="G113" s="121">
        <v>6339</v>
      </c>
      <c r="H113" s="121">
        <v>0</v>
      </c>
      <c r="I113" s="8">
        <f t="shared" si="43"/>
        <v>0</v>
      </c>
    </row>
    <row r="114" spans="1:9" x14ac:dyDescent="0.2">
      <c r="A114" s="90"/>
      <c r="B114" s="104"/>
      <c r="C114" s="7" t="s">
        <v>17</v>
      </c>
      <c r="D114" s="7" t="s">
        <v>29</v>
      </c>
      <c r="E114" s="7" t="s">
        <v>98</v>
      </c>
      <c r="F114" s="7" t="s">
        <v>25</v>
      </c>
      <c r="G114" s="121">
        <v>672</v>
      </c>
      <c r="H114" s="121">
        <v>1.8</v>
      </c>
      <c r="I114" s="8">
        <f t="shared" si="43"/>
        <v>2.6785714285714286E-3</v>
      </c>
    </row>
    <row r="115" spans="1:9" x14ac:dyDescent="0.2">
      <c r="A115" s="90"/>
      <c r="B115" s="104"/>
      <c r="C115" s="7" t="s">
        <v>17</v>
      </c>
      <c r="D115" s="7" t="s">
        <v>29</v>
      </c>
      <c r="E115" s="7" t="s">
        <v>98</v>
      </c>
      <c r="F115" s="7" t="s">
        <v>24</v>
      </c>
      <c r="G115" s="121">
        <v>9</v>
      </c>
      <c r="H115" s="121">
        <v>2.2000000000000002</v>
      </c>
      <c r="I115" s="8">
        <f t="shared" si="43"/>
        <v>0.24444444444444446</v>
      </c>
    </row>
    <row r="116" spans="1:9" x14ac:dyDescent="0.2">
      <c r="A116" s="90"/>
      <c r="B116" s="104"/>
      <c r="C116" s="7" t="s">
        <v>17</v>
      </c>
      <c r="D116" s="7" t="s">
        <v>101</v>
      </c>
      <c r="E116" s="7" t="s">
        <v>98</v>
      </c>
      <c r="F116" s="7" t="s">
        <v>26</v>
      </c>
      <c r="G116" s="121">
        <v>9998.7000000000007</v>
      </c>
      <c r="H116" s="121">
        <v>79.7</v>
      </c>
      <c r="I116" s="8">
        <f t="shared" si="43"/>
        <v>7.9710362347105122E-3</v>
      </c>
    </row>
    <row r="117" spans="1:9" x14ac:dyDescent="0.2">
      <c r="A117" s="90"/>
      <c r="B117" s="104"/>
      <c r="C117" s="7" t="s">
        <v>17</v>
      </c>
      <c r="D117" s="7" t="s">
        <v>101</v>
      </c>
      <c r="E117" s="7" t="s">
        <v>98</v>
      </c>
      <c r="F117" s="7" t="s">
        <v>25</v>
      </c>
      <c r="G117" s="121">
        <v>3946.7</v>
      </c>
      <c r="H117" s="121">
        <v>145.30000000000001</v>
      </c>
      <c r="I117" s="8">
        <f t="shared" si="43"/>
        <v>3.6815567436085848E-2</v>
      </c>
    </row>
    <row r="118" spans="1:9" x14ac:dyDescent="0.2">
      <c r="A118" s="90"/>
      <c r="B118" s="104"/>
      <c r="C118" s="7" t="s">
        <v>17</v>
      </c>
      <c r="D118" s="7" t="s">
        <v>101</v>
      </c>
      <c r="E118" s="7" t="s">
        <v>98</v>
      </c>
      <c r="F118" s="7" t="s">
        <v>24</v>
      </c>
      <c r="G118" s="121">
        <v>6</v>
      </c>
      <c r="H118" s="121">
        <v>0</v>
      </c>
      <c r="I118" s="8">
        <f t="shared" si="43"/>
        <v>0</v>
      </c>
    </row>
    <row r="119" spans="1:9" x14ac:dyDescent="0.2">
      <c r="A119" s="90"/>
      <c r="B119" s="104"/>
      <c r="C119" s="7" t="s">
        <v>17</v>
      </c>
      <c r="D119" s="7" t="s">
        <v>31</v>
      </c>
      <c r="E119" s="7" t="s">
        <v>140</v>
      </c>
      <c r="F119" s="7" t="s">
        <v>25</v>
      </c>
      <c r="G119" s="121">
        <v>91</v>
      </c>
      <c r="H119" s="121">
        <v>9.6</v>
      </c>
      <c r="I119" s="8">
        <f t="shared" si="43"/>
        <v>0.10549450549450549</v>
      </c>
    </row>
    <row r="120" spans="1:9" x14ac:dyDescent="0.2">
      <c r="A120" s="90"/>
      <c r="B120" s="104"/>
      <c r="C120" s="7" t="s">
        <v>17</v>
      </c>
      <c r="D120" s="7" t="s">
        <v>101</v>
      </c>
      <c r="E120" s="7" t="s">
        <v>102</v>
      </c>
      <c r="F120" s="7" t="s">
        <v>25</v>
      </c>
      <c r="G120" s="121">
        <v>185</v>
      </c>
      <c r="H120" s="123">
        <v>0</v>
      </c>
      <c r="I120" s="8">
        <f t="shared" ref="I120" si="44">H120/G120</f>
        <v>0</v>
      </c>
    </row>
    <row r="121" spans="1:9" x14ac:dyDescent="0.2">
      <c r="A121" s="90"/>
      <c r="B121" s="104"/>
      <c r="C121" s="7" t="s">
        <v>17</v>
      </c>
      <c r="D121" s="7" t="s">
        <v>29</v>
      </c>
      <c r="E121" s="7" t="s">
        <v>100</v>
      </c>
      <c r="F121" s="7" t="s">
        <v>26</v>
      </c>
      <c r="G121" s="121">
        <v>5973</v>
      </c>
      <c r="H121" s="123">
        <v>257.3</v>
      </c>
      <c r="I121" s="8">
        <f t="shared" si="43"/>
        <v>4.3077180646241421E-2</v>
      </c>
    </row>
    <row r="122" spans="1:9" x14ac:dyDescent="0.2">
      <c r="A122" s="95"/>
      <c r="B122" s="105"/>
      <c r="C122" s="7" t="s">
        <v>17</v>
      </c>
      <c r="D122" s="7" t="s">
        <v>101</v>
      </c>
      <c r="E122" s="7" t="s">
        <v>100</v>
      </c>
      <c r="F122" s="7" t="s">
        <v>26</v>
      </c>
      <c r="G122" s="121">
        <v>8417</v>
      </c>
      <c r="H122" s="123">
        <v>706.4</v>
      </c>
      <c r="I122" s="8">
        <f t="shared" si="43"/>
        <v>8.3925389093501251E-2</v>
      </c>
    </row>
    <row r="123" spans="1:9" ht="31.5" x14ac:dyDescent="0.2">
      <c r="A123" s="34" t="s">
        <v>86</v>
      </c>
      <c r="B123" s="35" t="s">
        <v>143</v>
      </c>
      <c r="C123" s="32"/>
      <c r="D123" s="32"/>
      <c r="E123" s="32" t="s">
        <v>106</v>
      </c>
      <c r="F123" s="32"/>
      <c r="G123" s="118">
        <f>SUM(G124:G125)</f>
        <v>300</v>
      </c>
      <c r="H123" s="118">
        <f>SUM(H124:H125)</f>
        <v>0</v>
      </c>
      <c r="I123" s="33">
        <f t="shared" si="43"/>
        <v>0</v>
      </c>
    </row>
    <row r="124" spans="1:9" hidden="1" x14ac:dyDescent="0.2">
      <c r="A124" s="36"/>
      <c r="B124" s="55"/>
      <c r="C124" s="7" t="s">
        <v>17</v>
      </c>
      <c r="D124" s="7" t="s">
        <v>104</v>
      </c>
      <c r="E124" s="7" t="s">
        <v>190</v>
      </c>
      <c r="F124" s="7" t="s">
        <v>25</v>
      </c>
      <c r="G124" s="121">
        <v>0</v>
      </c>
      <c r="H124" s="121">
        <v>0</v>
      </c>
      <c r="I124" s="8" t="e">
        <f t="shared" ref="I124" si="45">H124/G124</f>
        <v>#DIV/0!</v>
      </c>
    </row>
    <row r="125" spans="1:9" ht="15.75" customHeight="1" x14ac:dyDescent="0.2">
      <c r="A125" s="29"/>
      <c r="B125" s="50"/>
      <c r="C125" s="7" t="s">
        <v>17</v>
      </c>
      <c r="D125" s="7" t="s">
        <v>104</v>
      </c>
      <c r="E125" s="7" t="s">
        <v>190</v>
      </c>
      <c r="F125" s="7" t="s">
        <v>25</v>
      </c>
      <c r="G125" s="121">
        <v>300</v>
      </c>
      <c r="H125" s="121">
        <v>0</v>
      </c>
      <c r="I125" s="8">
        <f t="shared" si="43"/>
        <v>0</v>
      </c>
    </row>
    <row r="126" spans="1:9" ht="12.75" customHeight="1" x14ac:dyDescent="0.2">
      <c r="A126" s="34" t="s">
        <v>103</v>
      </c>
      <c r="B126" s="35" t="s">
        <v>108</v>
      </c>
      <c r="C126" s="32"/>
      <c r="D126" s="32"/>
      <c r="E126" s="32" t="s">
        <v>109</v>
      </c>
      <c r="F126" s="32"/>
      <c r="G126" s="118">
        <f>SUM(G127:G170)</f>
        <v>109825.8</v>
      </c>
      <c r="H126" s="118">
        <f>SUM(H127:H170)</f>
        <v>5652.6</v>
      </c>
      <c r="I126" s="33">
        <f t="shared" si="43"/>
        <v>5.1468780559759182E-2</v>
      </c>
    </row>
    <row r="127" spans="1:9" x14ac:dyDescent="0.2">
      <c r="A127" s="90" t="s">
        <v>279</v>
      </c>
      <c r="B127" s="83" t="s">
        <v>277</v>
      </c>
      <c r="C127" s="7" t="s">
        <v>17</v>
      </c>
      <c r="D127" s="7" t="s">
        <v>110</v>
      </c>
      <c r="E127" s="7" t="s">
        <v>111</v>
      </c>
      <c r="F127" s="7" t="s">
        <v>26</v>
      </c>
      <c r="G127" s="121">
        <v>1328</v>
      </c>
      <c r="H127" s="121">
        <v>0</v>
      </c>
      <c r="I127" s="8">
        <f t="shared" si="43"/>
        <v>0</v>
      </c>
    </row>
    <row r="128" spans="1:9" ht="12.75" customHeight="1" x14ac:dyDescent="0.2">
      <c r="A128" s="90"/>
      <c r="B128" s="84"/>
      <c r="C128" s="7" t="s">
        <v>17</v>
      </c>
      <c r="D128" s="7" t="s">
        <v>110</v>
      </c>
      <c r="E128" s="7" t="s">
        <v>112</v>
      </c>
      <c r="F128" s="7" t="s">
        <v>26</v>
      </c>
      <c r="G128" s="121">
        <v>1245</v>
      </c>
      <c r="H128" s="121">
        <v>23</v>
      </c>
      <c r="I128" s="8">
        <f t="shared" si="43"/>
        <v>1.8473895582329317E-2</v>
      </c>
    </row>
    <row r="129" spans="1:9" x14ac:dyDescent="0.2">
      <c r="A129" s="90" t="s">
        <v>280</v>
      </c>
      <c r="B129" s="86" t="s">
        <v>278</v>
      </c>
      <c r="C129" s="7" t="s">
        <v>17</v>
      </c>
      <c r="D129" s="7" t="s">
        <v>113</v>
      </c>
      <c r="E129" s="7" t="s">
        <v>114</v>
      </c>
      <c r="F129" s="7" t="s">
        <v>26</v>
      </c>
      <c r="G129" s="121">
        <v>24608.7</v>
      </c>
      <c r="H129" s="121">
        <v>190.4</v>
      </c>
      <c r="I129" s="8">
        <f t="shared" si="43"/>
        <v>7.7371011065192393E-3</v>
      </c>
    </row>
    <row r="130" spans="1:9" x14ac:dyDescent="0.2">
      <c r="A130" s="90"/>
      <c r="B130" s="87"/>
      <c r="C130" s="7" t="s">
        <v>17</v>
      </c>
      <c r="D130" s="7" t="s">
        <v>113</v>
      </c>
      <c r="E130" s="7" t="s">
        <v>114</v>
      </c>
      <c r="F130" s="7" t="s">
        <v>25</v>
      </c>
      <c r="G130" s="121">
        <v>7795</v>
      </c>
      <c r="H130" s="121">
        <v>864.6</v>
      </c>
      <c r="I130" s="8">
        <f t="shared" si="43"/>
        <v>0.11091725465041694</v>
      </c>
    </row>
    <row r="131" spans="1:9" x14ac:dyDescent="0.2">
      <c r="A131" s="90"/>
      <c r="B131" s="87"/>
      <c r="C131" s="7" t="s">
        <v>17</v>
      </c>
      <c r="D131" s="7" t="s">
        <v>113</v>
      </c>
      <c r="E131" s="7" t="s">
        <v>114</v>
      </c>
      <c r="F131" s="7" t="s">
        <v>24</v>
      </c>
      <c r="G131" s="121">
        <v>48</v>
      </c>
      <c r="H131" s="121">
        <v>6.9</v>
      </c>
      <c r="I131" s="8">
        <f t="shared" si="43"/>
        <v>0.14375000000000002</v>
      </c>
    </row>
    <row r="132" spans="1:9" x14ac:dyDescent="0.2">
      <c r="A132" s="90"/>
      <c r="B132" s="87"/>
      <c r="C132" s="7" t="s">
        <v>17</v>
      </c>
      <c r="D132" s="7" t="s">
        <v>104</v>
      </c>
      <c r="E132" s="7" t="s">
        <v>114</v>
      </c>
      <c r="F132" s="7" t="s">
        <v>25</v>
      </c>
      <c r="G132" s="121">
        <v>414</v>
      </c>
      <c r="H132" s="121">
        <v>0</v>
      </c>
      <c r="I132" s="8">
        <f t="shared" ref="I132:I133" si="46">H132/G132</f>
        <v>0</v>
      </c>
    </row>
    <row r="133" spans="1:9" x14ac:dyDescent="0.2">
      <c r="A133" s="90"/>
      <c r="B133" s="87"/>
      <c r="C133" s="7" t="s">
        <v>17</v>
      </c>
      <c r="D133" s="7" t="s">
        <v>136</v>
      </c>
      <c r="E133" s="7" t="s">
        <v>114</v>
      </c>
      <c r="F133" s="7" t="s">
        <v>25</v>
      </c>
      <c r="G133" s="121">
        <v>100</v>
      </c>
      <c r="H133" s="121">
        <v>0</v>
      </c>
      <c r="I133" s="8">
        <f t="shared" si="46"/>
        <v>0</v>
      </c>
    </row>
    <row r="134" spans="1:9" x14ac:dyDescent="0.2">
      <c r="A134" s="90"/>
      <c r="B134" s="87"/>
      <c r="C134" s="7" t="s">
        <v>17</v>
      </c>
      <c r="D134" s="7" t="s">
        <v>104</v>
      </c>
      <c r="E134" s="7" t="s">
        <v>308</v>
      </c>
      <c r="F134" s="7" t="s">
        <v>25</v>
      </c>
      <c r="G134" s="121">
        <v>50</v>
      </c>
      <c r="H134" s="121">
        <v>0</v>
      </c>
      <c r="I134" s="8">
        <f t="shared" si="43"/>
        <v>0</v>
      </c>
    </row>
    <row r="135" spans="1:9" x14ac:dyDescent="0.2">
      <c r="A135" s="90"/>
      <c r="B135" s="87"/>
      <c r="C135" s="7" t="s">
        <v>17</v>
      </c>
      <c r="D135" s="7" t="s">
        <v>141</v>
      </c>
      <c r="E135" s="7" t="s">
        <v>308</v>
      </c>
      <c r="F135" s="7" t="s">
        <v>25</v>
      </c>
      <c r="G135" s="121">
        <v>350</v>
      </c>
      <c r="H135" s="121">
        <v>0</v>
      </c>
      <c r="I135" s="8">
        <f t="shared" si="43"/>
        <v>0</v>
      </c>
    </row>
    <row r="136" spans="1:9" ht="11.25" customHeight="1" x14ac:dyDescent="0.2">
      <c r="A136" s="90"/>
      <c r="B136" s="87"/>
      <c r="C136" s="7" t="s">
        <v>17</v>
      </c>
      <c r="D136" s="7" t="s">
        <v>31</v>
      </c>
      <c r="E136" s="7" t="s">
        <v>308</v>
      </c>
      <c r="F136" s="7" t="s">
        <v>25</v>
      </c>
      <c r="G136" s="121">
        <v>150</v>
      </c>
      <c r="H136" s="121">
        <v>29.5</v>
      </c>
      <c r="I136" s="8">
        <f t="shared" ref="I136" si="47">H136/G136</f>
        <v>0.19666666666666666</v>
      </c>
    </row>
    <row r="137" spans="1:9" hidden="1" x14ac:dyDescent="0.2">
      <c r="A137" s="90"/>
      <c r="B137" s="87"/>
      <c r="C137" s="66"/>
      <c r="D137" s="66"/>
      <c r="E137" s="66"/>
      <c r="F137" s="66"/>
      <c r="G137" s="121"/>
      <c r="H137" s="121"/>
      <c r="I137" s="8"/>
    </row>
    <row r="138" spans="1:9" ht="12.75" customHeight="1" x14ac:dyDescent="0.2">
      <c r="A138" s="90"/>
      <c r="B138" s="88"/>
      <c r="C138" s="7" t="s">
        <v>17</v>
      </c>
      <c r="D138" s="7" t="s">
        <v>113</v>
      </c>
      <c r="E138" s="7" t="s">
        <v>115</v>
      </c>
      <c r="F138" s="7" t="s">
        <v>26</v>
      </c>
      <c r="G138" s="121">
        <v>20946</v>
      </c>
      <c r="H138" s="121">
        <v>2026.5</v>
      </c>
      <c r="I138" s="8">
        <f t="shared" ref="I138" si="48">H138/G138</f>
        <v>9.6748782583786885E-2</v>
      </c>
    </row>
    <row r="139" spans="1:9" x14ac:dyDescent="0.2">
      <c r="A139" s="90" t="s">
        <v>282</v>
      </c>
      <c r="B139" s="83" t="s">
        <v>281</v>
      </c>
      <c r="C139" s="7" t="s">
        <v>17</v>
      </c>
      <c r="D139" s="7" t="s">
        <v>104</v>
      </c>
      <c r="E139" s="7" t="s">
        <v>116</v>
      </c>
      <c r="F139" s="7" t="s">
        <v>26</v>
      </c>
      <c r="G139" s="121">
        <v>2182</v>
      </c>
      <c r="H139" s="121">
        <v>0</v>
      </c>
      <c r="I139" s="8">
        <f t="shared" si="43"/>
        <v>0</v>
      </c>
    </row>
    <row r="140" spans="1:9" x14ac:dyDescent="0.2">
      <c r="A140" s="90"/>
      <c r="B140" s="85"/>
      <c r="C140" s="7" t="s">
        <v>17</v>
      </c>
      <c r="D140" s="7" t="s">
        <v>104</v>
      </c>
      <c r="E140" s="7" t="s">
        <v>116</v>
      </c>
      <c r="F140" s="7" t="s">
        <v>25</v>
      </c>
      <c r="G140" s="121">
        <v>1111</v>
      </c>
      <c r="H140" s="121">
        <v>110</v>
      </c>
      <c r="I140" s="8">
        <f t="shared" si="43"/>
        <v>9.9009900990099015E-2</v>
      </c>
    </row>
    <row r="141" spans="1:9" x14ac:dyDescent="0.2">
      <c r="A141" s="90"/>
      <c r="B141" s="85"/>
      <c r="C141" s="7" t="s">
        <v>17</v>
      </c>
      <c r="D141" s="7" t="s">
        <v>104</v>
      </c>
      <c r="E141" s="7" t="s">
        <v>116</v>
      </c>
      <c r="F141" s="7" t="s">
        <v>24</v>
      </c>
      <c r="G141" s="121">
        <v>429</v>
      </c>
      <c r="H141" s="121">
        <v>0.9</v>
      </c>
      <c r="I141" s="8">
        <f t="shared" ref="I141:I142" si="49">H141/G141</f>
        <v>2.0979020979020979E-3</v>
      </c>
    </row>
    <row r="142" spans="1:9" x14ac:dyDescent="0.2">
      <c r="A142" s="90"/>
      <c r="B142" s="85"/>
      <c r="C142" s="7" t="s">
        <v>17</v>
      </c>
      <c r="D142" s="7" t="s">
        <v>104</v>
      </c>
      <c r="E142" s="7" t="s">
        <v>117</v>
      </c>
      <c r="F142" s="7" t="s">
        <v>26</v>
      </c>
      <c r="G142" s="121">
        <v>1834</v>
      </c>
      <c r="H142" s="121">
        <v>169.8</v>
      </c>
      <c r="I142" s="8">
        <f t="shared" si="49"/>
        <v>9.2584514721919309E-2</v>
      </c>
    </row>
    <row r="143" spans="1:9" x14ac:dyDescent="0.2">
      <c r="A143" s="90" t="s">
        <v>283</v>
      </c>
      <c r="B143" s="83" t="s">
        <v>284</v>
      </c>
      <c r="C143" s="7" t="s">
        <v>17</v>
      </c>
      <c r="D143" s="7" t="s">
        <v>104</v>
      </c>
      <c r="E143" s="7" t="s">
        <v>191</v>
      </c>
      <c r="F143" s="7" t="s">
        <v>25</v>
      </c>
      <c r="G143" s="121">
        <v>150</v>
      </c>
      <c r="H143" s="121">
        <v>0</v>
      </c>
      <c r="I143" s="8">
        <f t="shared" si="43"/>
        <v>0</v>
      </c>
    </row>
    <row r="144" spans="1:9" ht="12.75" customHeight="1" x14ac:dyDescent="0.2">
      <c r="A144" s="90"/>
      <c r="B144" s="84"/>
      <c r="C144" s="7" t="s">
        <v>17</v>
      </c>
      <c r="D144" s="7" t="s">
        <v>23</v>
      </c>
      <c r="E144" s="7" t="s">
        <v>191</v>
      </c>
      <c r="F144" s="7" t="s">
        <v>25</v>
      </c>
      <c r="G144" s="121">
        <v>300</v>
      </c>
      <c r="H144" s="121">
        <v>0</v>
      </c>
      <c r="I144" s="8">
        <f t="shared" si="43"/>
        <v>0</v>
      </c>
    </row>
    <row r="145" spans="1:9" ht="12.75" customHeight="1" x14ac:dyDescent="0.2">
      <c r="A145" s="90" t="s">
        <v>285</v>
      </c>
      <c r="B145" s="86" t="s">
        <v>286</v>
      </c>
      <c r="C145" s="7" t="s">
        <v>17</v>
      </c>
      <c r="D145" s="7" t="s">
        <v>313</v>
      </c>
      <c r="E145" s="7" t="s">
        <v>314</v>
      </c>
      <c r="F145" s="7" t="s">
        <v>26</v>
      </c>
      <c r="G145" s="121">
        <v>5083</v>
      </c>
      <c r="H145" s="121">
        <v>395.5</v>
      </c>
      <c r="I145" s="8">
        <f t="shared" ref="I145:I146" si="50">H145/G145</f>
        <v>7.780838087743458E-2</v>
      </c>
    </row>
    <row r="146" spans="1:9" ht="12.75" customHeight="1" x14ac:dyDescent="0.2">
      <c r="A146" s="90"/>
      <c r="B146" s="87"/>
      <c r="C146" s="7" t="s">
        <v>17</v>
      </c>
      <c r="D146" s="7" t="s">
        <v>313</v>
      </c>
      <c r="E146" s="7" t="s">
        <v>314</v>
      </c>
      <c r="F146" s="7" t="s">
        <v>25</v>
      </c>
      <c r="G146" s="121">
        <v>497</v>
      </c>
      <c r="H146" s="121">
        <v>2.7</v>
      </c>
      <c r="I146" s="8">
        <f t="shared" si="50"/>
        <v>5.4325955734406441E-3</v>
      </c>
    </row>
    <row r="147" spans="1:9" ht="12.75" customHeight="1" x14ac:dyDescent="0.2">
      <c r="A147" s="90"/>
      <c r="B147" s="87"/>
      <c r="C147" s="7" t="s">
        <v>17</v>
      </c>
      <c r="D147" s="7" t="s">
        <v>118</v>
      </c>
      <c r="E147" s="7" t="s">
        <v>138</v>
      </c>
      <c r="F147" s="7" t="s">
        <v>25</v>
      </c>
      <c r="G147" s="121">
        <v>480</v>
      </c>
      <c r="H147" s="121">
        <v>0</v>
      </c>
      <c r="I147" s="8">
        <f t="shared" si="43"/>
        <v>0</v>
      </c>
    </row>
    <row r="148" spans="1:9" x14ac:dyDescent="0.2">
      <c r="A148" s="90"/>
      <c r="B148" s="87"/>
      <c r="C148" s="7" t="s">
        <v>17</v>
      </c>
      <c r="D148" s="7" t="s">
        <v>74</v>
      </c>
      <c r="E148" s="7" t="s">
        <v>138</v>
      </c>
      <c r="F148" s="7" t="s">
        <v>25</v>
      </c>
      <c r="G148" s="121">
        <v>27.3</v>
      </c>
      <c r="H148" s="121">
        <v>2.2999999999999998</v>
      </c>
      <c r="I148" s="8">
        <f t="shared" si="43"/>
        <v>8.4249084249084241E-2</v>
      </c>
    </row>
    <row r="149" spans="1:9" ht="12.75" customHeight="1" x14ac:dyDescent="0.2">
      <c r="A149" s="90"/>
      <c r="B149" s="88"/>
      <c r="C149" s="7" t="s">
        <v>17</v>
      </c>
      <c r="D149" s="7" t="s">
        <v>69</v>
      </c>
      <c r="E149" s="7" t="s">
        <v>119</v>
      </c>
      <c r="F149" s="7" t="s">
        <v>25</v>
      </c>
      <c r="G149" s="121">
        <v>500</v>
      </c>
      <c r="H149" s="123">
        <v>0</v>
      </c>
      <c r="I149" s="8">
        <f t="shared" si="43"/>
        <v>0</v>
      </c>
    </row>
    <row r="150" spans="1:9" x14ac:dyDescent="0.2">
      <c r="A150" s="90" t="s">
        <v>287</v>
      </c>
      <c r="B150" s="83" t="s">
        <v>288</v>
      </c>
      <c r="C150" s="7" t="s">
        <v>17</v>
      </c>
      <c r="D150" s="7" t="s">
        <v>120</v>
      </c>
      <c r="E150" s="7" t="s">
        <v>121</v>
      </c>
      <c r="F150" s="7" t="s">
        <v>25</v>
      </c>
      <c r="G150" s="121">
        <v>56.4</v>
      </c>
      <c r="H150" s="123">
        <v>0</v>
      </c>
      <c r="I150" s="8">
        <f t="shared" si="43"/>
        <v>0</v>
      </c>
    </row>
    <row r="151" spans="1:9" x14ac:dyDescent="0.2">
      <c r="A151" s="90"/>
      <c r="B151" s="85"/>
      <c r="C151" s="7" t="s">
        <v>17</v>
      </c>
      <c r="D151" s="7" t="s">
        <v>80</v>
      </c>
      <c r="E151" s="7" t="s">
        <v>130</v>
      </c>
      <c r="F151" s="7" t="s">
        <v>25</v>
      </c>
      <c r="G151" s="121">
        <v>240.2</v>
      </c>
      <c r="H151" s="121">
        <v>18.2</v>
      </c>
      <c r="I151" s="8">
        <f t="shared" si="43"/>
        <v>7.5770191507077436E-2</v>
      </c>
    </row>
    <row r="152" spans="1:9" x14ac:dyDescent="0.2">
      <c r="A152" s="90"/>
      <c r="B152" s="85"/>
      <c r="C152" s="7" t="s">
        <v>17</v>
      </c>
      <c r="D152" s="7" t="s">
        <v>80</v>
      </c>
      <c r="E152" s="7" t="s">
        <v>130</v>
      </c>
      <c r="F152" s="7" t="s">
        <v>82</v>
      </c>
      <c r="G152" s="121">
        <v>15771.6</v>
      </c>
      <c r="H152" s="121">
        <v>663.3</v>
      </c>
      <c r="I152" s="8">
        <f t="shared" si="43"/>
        <v>4.2056608080346947E-2</v>
      </c>
    </row>
    <row r="153" spans="1:9" x14ac:dyDescent="0.2">
      <c r="A153" s="90"/>
      <c r="B153" s="85"/>
      <c r="C153" s="7" t="s">
        <v>17</v>
      </c>
      <c r="D153" s="7" t="s">
        <v>129</v>
      </c>
      <c r="E153" s="7" t="s">
        <v>130</v>
      </c>
      <c r="F153" s="7" t="s">
        <v>26</v>
      </c>
      <c r="G153" s="121">
        <v>762.1</v>
      </c>
      <c r="H153" s="121">
        <v>55.1</v>
      </c>
      <c r="I153" s="8">
        <f t="shared" si="43"/>
        <v>7.230022306783887E-2</v>
      </c>
    </row>
    <row r="154" spans="1:9" x14ac:dyDescent="0.2">
      <c r="A154" s="90"/>
      <c r="B154" s="85"/>
      <c r="C154" s="7" t="s">
        <v>17</v>
      </c>
      <c r="D154" s="7" t="s">
        <v>129</v>
      </c>
      <c r="E154" s="7" t="s">
        <v>130</v>
      </c>
      <c r="F154" s="7" t="s">
        <v>25</v>
      </c>
      <c r="G154" s="121">
        <v>27.6</v>
      </c>
      <c r="H154" s="121">
        <v>0</v>
      </c>
      <c r="I154" s="8">
        <f t="shared" si="43"/>
        <v>0</v>
      </c>
    </row>
    <row r="155" spans="1:9" x14ac:dyDescent="0.2">
      <c r="A155" s="90"/>
      <c r="B155" s="85"/>
      <c r="C155" s="7" t="s">
        <v>17</v>
      </c>
      <c r="D155" s="7" t="s">
        <v>129</v>
      </c>
      <c r="E155" s="7" t="s">
        <v>131</v>
      </c>
      <c r="F155" s="7" t="s">
        <v>26</v>
      </c>
      <c r="G155" s="121">
        <v>1520.2</v>
      </c>
      <c r="H155" s="121">
        <v>207.9</v>
      </c>
      <c r="I155" s="8">
        <f t="shared" si="43"/>
        <v>0.13675832127351664</v>
      </c>
    </row>
    <row r="156" spans="1:9" x14ac:dyDescent="0.2">
      <c r="A156" s="90"/>
      <c r="B156" s="85"/>
      <c r="C156" s="7" t="s">
        <v>17</v>
      </c>
      <c r="D156" s="7" t="s">
        <v>129</v>
      </c>
      <c r="E156" s="7" t="s">
        <v>131</v>
      </c>
      <c r="F156" s="7" t="s">
        <v>25</v>
      </c>
      <c r="G156" s="121">
        <v>134.19999999999999</v>
      </c>
      <c r="H156" s="121">
        <v>0</v>
      </c>
      <c r="I156" s="8">
        <f t="shared" si="43"/>
        <v>0</v>
      </c>
    </row>
    <row r="157" spans="1:9" ht="13.5" customHeight="1" x14ac:dyDescent="0.2">
      <c r="A157" s="90"/>
      <c r="B157" s="85"/>
      <c r="C157" s="7" t="s">
        <v>17</v>
      </c>
      <c r="D157" s="7" t="s">
        <v>104</v>
      </c>
      <c r="E157" s="7" t="s">
        <v>122</v>
      </c>
      <c r="F157" s="7" t="s">
        <v>26</v>
      </c>
      <c r="G157" s="121">
        <v>1354.9</v>
      </c>
      <c r="H157" s="121">
        <v>24</v>
      </c>
      <c r="I157" s="8">
        <f t="shared" si="43"/>
        <v>1.7713484389991881E-2</v>
      </c>
    </row>
    <row r="158" spans="1:9" ht="21" hidden="1" customHeight="1" x14ac:dyDescent="0.2">
      <c r="A158" s="90"/>
      <c r="B158" s="85"/>
      <c r="C158" s="7" t="s">
        <v>17</v>
      </c>
      <c r="D158" s="7" t="s">
        <v>104</v>
      </c>
      <c r="E158" s="7" t="s">
        <v>126</v>
      </c>
      <c r="F158" s="7" t="s">
        <v>26</v>
      </c>
      <c r="G158" s="121">
        <v>0</v>
      </c>
      <c r="H158" s="121">
        <v>0</v>
      </c>
      <c r="I158" s="8" t="e">
        <f t="shared" si="43"/>
        <v>#DIV/0!</v>
      </c>
    </row>
    <row r="159" spans="1:9" hidden="1" x14ac:dyDescent="0.2">
      <c r="A159" s="90"/>
      <c r="B159" s="85"/>
      <c r="C159" s="7" t="s">
        <v>17</v>
      </c>
      <c r="D159" s="7" t="s">
        <v>104</v>
      </c>
      <c r="E159" s="7" t="s">
        <v>126</v>
      </c>
      <c r="F159" s="7" t="s">
        <v>25</v>
      </c>
      <c r="G159" s="121">
        <v>0</v>
      </c>
      <c r="H159" s="121">
        <v>0</v>
      </c>
      <c r="I159" s="8" t="e">
        <f t="shared" si="43"/>
        <v>#DIV/0!</v>
      </c>
    </row>
    <row r="160" spans="1:9" x14ac:dyDescent="0.2">
      <c r="A160" s="90"/>
      <c r="B160" s="85"/>
      <c r="C160" s="7" t="s">
        <v>17</v>
      </c>
      <c r="D160" s="7" t="s">
        <v>104</v>
      </c>
      <c r="E160" s="7" t="s">
        <v>122</v>
      </c>
      <c r="F160" s="7" t="s">
        <v>25</v>
      </c>
      <c r="G160" s="121">
        <v>234.7</v>
      </c>
      <c r="H160" s="121">
        <v>0</v>
      </c>
      <c r="I160" s="8">
        <f t="shared" si="43"/>
        <v>0</v>
      </c>
    </row>
    <row r="161" spans="1:9" x14ac:dyDescent="0.2">
      <c r="A161" s="90"/>
      <c r="B161" s="85"/>
      <c r="C161" s="7" t="s">
        <v>17</v>
      </c>
      <c r="D161" s="7" t="s">
        <v>104</v>
      </c>
      <c r="E161" s="7" t="s">
        <v>123</v>
      </c>
      <c r="F161" s="7" t="s">
        <v>26</v>
      </c>
      <c r="G161" s="121">
        <v>758.7</v>
      </c>
      <c r="H161" s="121">
        <v>21</v>
      </c>
      <c r="I161" s="8">
        <f t="shared" si="43"/>
        <v>2.7678924476077501E-2</v>
      </c>
    </row>
    <row r="162" spans="1:9" x14ac:dyDescent="0.2">
      <c r="A162" s="90"/>
      <c r="B162" s="85"/>
      <c r="C162" s="7" t="s">
        <v>17</v>
      </c>
      <c r="D162" s="7" t="s">
        <v>104</v>
      </c>
      <c r="E162" s="7" t="s">
        <v>123</v>
      </c>
      <c r="F162" s="7" t="s">
        <v>25</v>
      </c>
      <c r="G162" s="121">
        <v>62.6</v>
      </c>
      <c r="H162" s="121">
        <v>0</v>
      </c>
      <c r="I162" s="8">
        <f t="shared" si="43"/>
        <v>0</v>
      </c>
    </row>
    <row r="163" spans="1:9" x14ac:dyDescent="0.2">
      <c r="A163" s="90"/>
      <c r="B163" s="85"/>
      <c r="C163" s="7" t="s">
        <v>17</v>
      </c>
      <c r="D163" s="7" t="s">
        <v>128</v>
      </c>
      <c r="E163" s="7" t="s">
        <v>127</v>
      </c>
      <c r="F163" s="7" t="s">
        <v>25</v>
      </c>
      <c r="G163" s="121">
        <v>1593.1</v>
      </c>
      <c r="H163" s="123">
        <v>0</v>
      </c>
      <c r="I163" s="8">
        <f t="shared" ref="I163" si="51">H163/G163</f>
        <v>0</v>
      </c>
    </row>
    <row r="164" spans="1:9" x14ac:dyDescent="0.2">
      <c r="A164" s="90"/>
      <c r="B164" s="85"/>
      <c r="C164" s="7" t="s">
        <v>17</v>
      </c>
      <c r="D164" s="7" t="s">
        <v>104</v>
      </c>
      <c r="E164" s="7" t="s">
        <v>124</v>
      </c>
      <c r="F164" s="7" t="s">
        <v>26</v>
      </c>
      <c r="G164" s="121">
        <v>751.5</v>
      </c>
      <c r="H164" s="121">
        <v>22</v>
      </c>
      <c r="I164" s="8">
        <f t="shared" si="43"/>
        <v>2.927478376580173E-2</v>
      </c>
    </row>
    <row r="165" spans="1:9" x14ac:dyDescent="0.2">
      <c r="A165" s="90"/>
      <c r="B165" s="85"/>
      <c r="C165" s="7" t="s">
        <v>17</v>
      </c>
      <c r="D165" s="7" t="s">
        <v>104</v>
      </c>
      <c r="E165" s="7" t="s">
        <v>124</v>
      </c>
      <c r="F165" s="7" t="s">
        <v>25</v>
      </c>
      <c r="G165" s="121">
        <v>69.099999999999994</v>
      </c>
      <c r="H165" s="121">
        <v>0</v>
      </c>
      <c r="I165" s="8">
        <f t="shared" si="43"/>
        <v>0</v>
      </c>
    </row>
    <row r="166" spans="1:9" ht="17.25" customHeight="1" x14ac:dyDescent="0.2">
      <c r="A166" s="90"/>
      <c r="B166" s="84"/>
      <c r="C166" s="7" t="s">
        <v>17</v>
      </c>
      <c r="D166" s="7" t="s">
        <v>104</v>
      </c>
      <c r="E166" s="7" t="s">
        <v>125</v>
      </c>
      <c r="F166" s="7" t="s">
        <v>25</v>
      </c>
      <c r="G166" s="121">
        <v>0.7</v>
      </c>
      <c r="H166" s="121">
        <v>0</v>
      </c>
      <c r="I166" s="8">
        <f t="shared" si="43"/>
        <v>0</v>
      </c>
    </row>
    <row r="167" spans="1:9" ht="19.5" customHeight="1" x14ac:dyDescent="0.2">
      <c r="A167" s="90" t="s">
        <v>289</v>
      </c>
      <c r="B167" s="83" t="s">
        <v>290</v>
      </c>
      <c r="C167" s="7" t="s">
        <v>17</v>
      </c>
      <c r="D167" s="7" t="s">
        <v>113</v>
      </c>
      <c r="E167" s="7" t="s">
        <v>132</v>
      </c>
      <c r="F167" s="7" t="s">
        <v>26</v>
      </c>
      <c r="G167" s="121">
        <v>1617.9</v>
      </c>
      <c r="H167" s="121">
        <v>81.3</v>
      </c>
      <c r="I167" s="8">
        <f t="shared" si="43"/>
        <v>5.0250324494715365E-2</v>
      </c>
    </row>
    <row r="168" spans="1:9" x14ac:dyDescent="0.2">
      <c r="A168" s="90"/>
      <c r="B168" s="84"/>
      <c r="C168" s="7" t="s">
        <v>17</v>
      </c>
      <c r="D168" s="7" t="s">
        <v>113</v>
      </c>
      <c r="E168" s="7" t="s">
        <v>132</v>
      </c>
      <c r="F168" s="7" t="s">
        <v>25</v>
      </c>
      <c r="G168" s="121">
        <v>20</v>
      </c>
      <c r="H168" s="121">
        <v>0</v>
      </c>
      <c r="I168" s="8">
        <f t="shared" si="43"/>
        <v>0</v>
      </c>
    </row>
    <row r="169" spans="1:9" ht="46.5" customHeight="1" x14ac:dyDescent="0.2">
      <c r="A169" s="53" t="s">
        <v>292</v>
      </c>
      <c r="B169" s="50" t="s">
        <v>291</v>
      </c>
      <c r="C169" s="7" t="s">
        <v>17</v>
      </c>
      <c r="D169" s="7" t="s">
        <v>133</v>
      </c>
      <c r="E169" s="7" t="s">
        <v>134</v>
      </c>
      <c r="F169" s="7" t="s">
        <v>82</v>
      </c>
      <c r="G169" s="121">
        <v>4000</v>
      </c>
      <c r="H169" s="121">
        <v>737.7</v>
      </c>
      <c r="I169" s="8">
        <f t="shared" si="43"/>
        <v>0.18442500000000001</v>
      </c>
    </row>
    <row r="170" spans="1:9" ht="26.25" customHeight="1" x14ac:dyDescent="0.2">
      <c r="A170" s="117" t="s">
        <v>293</v>
      </c>
      <c r="B170" s="79" t="s">
        <v>294</v>
      </c>
      <c r="C170" s="7" t="s">
        <v>17</v>
      </c>
      <c r="D170" s="7" t="s">
        <v>101</v>
      </c>
      <c r="E170" s="7" t="s">
        <v>135</v>
      </c>
      <c r="F170" s="7" t="s">
        <v>25</v>
      </c>
      <c r="G170" s="121">
        <v>11222.3</v>
      </c>
      <c r="H170" s="121">
        <v>0</v>
      </c>
      <c r="I170" s="8">
        <f t="shared" ref="I170" si="52">H170/G170</f>
        <v>0</v>
      </c>
    </row>
    <row r="171" spans="1:9" ht="31.5" x14ac:dyDescent="0.2">
      <c r="A171" s="34" t="s">
        <v>105</v>
      </c>
      <c r="B171" s="31" t="s">
        <v>192</v>
      </c>
      <c r="C171" s="32"/>
      <c r="D171" s="32"/>
      <c r="E171" s="32" t="s">
        <v>137</v>
      </c>
      <c r="F171" s="32"/>
      <c r="G171" s="118">
        <f>SUM(G172:G173)</f>
        <v>249</v>
      </c>
      <c r="H171" s="118">
        <f>SUM(H172:H173)</f>
        <v>0</v>
      </c>
      <c r="I171" s="33">
        <f t="shared" si="43"/>
        <v>0</v>
      </c>
    </row>
    <row r="172" spans="1:9" ht="33.75" x14ac:dyDescent="0.2">
      <c r="A172" s="53" t="s">
        <v>295</v>
      </c>
      <c r="B172" s="20" t="s">
        <v>322</v>
      </c>
      <c r="C172" s="7" t="s">
        <v>17</v>
      </c>
      <c r="D172" s="7" t="s">
        <v>136</v>
      </c>
      <c r="E172" s="7" t="s">
        <v>324</v>
      </c>
      <c r="F172" s="7" t="s">
        <v>25</v>
      </c>
      <c r="G172" s="121">
        <v>224</v>
      </c>
      <c r="H172" s="121">
        <v>0</v>
      </c>
      <c r="I172" s="8">
        <f t="shared" si="43"/>
        <v>0</v>
      </c>
    </row>
    <row r="173" spans="1:9" ht="22.5" x14ac:dyDescent="0.2">
      <c r="A173" s="53" t="s">
        <v>296</v>
      </c>
      <c r="B173" s="51" t="s">
        <v>323</v>
      </c>
      <c r="C173" s="7" t="s">
        <v>17</v>
      </c>
      <c r="D173" s="7" t="s">
        <v>77</v>
      </c>
      <c r="E173" s="7" t="s">
        <v>193</v>
      </c>
      <c r="F173" s="7" t="s">
        <v>25</v>
      </c>
      <c r="G173" s="123">
        <v>25</v>
      </c>
      <c r="H173" s="123">
        <v>0</v>
      </c>
      <c r="I173" s="8">
        <f t="shared" si="43"/>
        <v>0</v>
      </c>
    </row>
    <row r="174" spans="1:9" ht="42" x14ac:dyDescent="0.2">
      <c r="A174" s="34" t="s">
        <v>107</v>
      </c>
      <c r="B174" s="31" t="s">
        <v>328</v>
      </c>
      <c r="C174" s="32"/>
      <c r="D174" s="32"/>
      <c r="E174" s="32" t="s">
        <v>326</v>
      </c>
      <c r="F174" s="32"/>
      <c r="G174" s="118">
        <f>SUM(G175:G175)</f>
        <v>100</v>
      </c>
      <c r="H174" s="118">
        <f>SUM(H175:H175)</f>
        <v>0</v>
      </c>
      <c r="I174" s="33">
        <f t="shared" si="43"/>
        <v>0</v>
      </c>
    </row>
    <row r="175" spans="1:9" x14ac:dyDescent="0.2">
      <c r="A175" s="36"/>
      <c r="B175" s="80"/>
      <c r="C175" s="7" t="s">
        <v>17</v>
      </c>
      <c r="D175" s="7" t="s">
        <v>104</v>
      </c>
      <c r="E175" s="7" t="s">
        <v>327</v>
      </c>
      <c r="F175" s="7" t="s">
        <v>25</v>
      </c>
      <c r="G175" s="121">
        <v>100</v>
      </c>
      <c r="H175" s="121">
        <v>0</v>
      </c>
      <c r="I175" s="8">
        <f t="shared" si="43"/>
        <v>0</v>
      </c>
    </row>
    <row r="176" spans="1:9" ht="31.5" x14ac:dyDescent="0.2">
      <c r="A176" s="34" t="s">
        <v>200</v>
      </c>
      <c r="B176" s="31" t="s">
        <v>194</v>
      </c>
      <c r="C176" s="32"/>
      <c r="D176" s="32"/>
      <c r="E176" s="32" t="s">
        <v>195</v>
      </c>
      <c r="F176" s="32"/>
      <c r="G176" s="118">
        <f>SUM(G177:G177)</f>
        <v>5</v>
      </c>
      <c r="H176" s="118">
        <f>SUM(H177:H177)</f>
        <v>0</v>
      </c>
      <c r="I176" s="33">
        <f t="shared" ref="I176:I177" si="53">H176/G176</f>
        <v>0</v>
      </c>
    </row>
    <row r="177" spans="1:9" x14ac:dyDescent="0.2">
      <c r="A177" s="36"/>
      <c r="B177" s="65"/>
      <c r="C177" s="7" t="s">
        <v>17</v>
      </c>
      <c r="D177" s="7" t="s">
        <v>104</v>
      </c>
      <c r="E177" s="7" t="s">
        <v>196</v>
      </c>
      <c r="F177" s="7" t="s">
        <v>25</v>
      </c>
      <c r="G177" s="121">
        <v>5</v>
      </c>
      <c r="H177" s="121">
        <v>0</v>
      </c>
      <c r="I177" s="8">
        <f t="shared" si="53"/>
        <v>0</v>
      </c>
    </row>
    <row r="178" spans="1:9" ht="31.5" x14ac:dyDescent="0.2">
      <c r="A178" s="34" t="s">
        <v>204</v>
      </c>
      <c r="B178" s="31" t="s">
        <v>312</v>
      </c>
      <c r="C178" s="32"/>
      <c r="D178" s="32"/>
      <c r="E178" s="32" t="s">
        <v>197</v>
      </c>
      <c r="F178" s="32"/>
      <c r="G178" s="118">
        <f>SUM(G179:G179)</f>
        <v>5</v>
      </c>
      <c r="H178" s="118">
        <f>SUM(H179:H179)</f>
        <v>0</v>
      </c>
      <c r="I178" s="33">
        <f t="shared" ref="I178:I179" si="54">H178/G178</f>
        <v>0</v>
      </c>
    </row>
    <row r="179" spans="1:9" x14ac:dyDescent="0.2">
      <c r="A179" s="36"/>
      <c r="B179" s="49"/>
      <c r="C179" s="7" t="s">
        <v>17</v>
      </c>
      <c r="D179" s="7" t="s">
        <v>198</v>
      </c>
      <c r="E179" s="7" t="s">
        <v>199</v>
      </c>
      <c r="F179" s="7" t="s">
        <v>25</v>
      </c>
      <c r="G179" s="121">
        <v>5</v>
      </c>
      <c r="H179" s="121">
        <v>0</v>
      </c>
      <c r="I179" s="8">
        <f t="shared" si="54"/>
        <v>0</v>
      </c>
    </row>
    <row r="180" spans="1:9" ht="21" x14ac:dyDescent="0.2">
      <c r="A180" s="34" t="s">
        <v>208</v>
      </c>
      <c r="B180" s="31" t="s">
        <v>201</v>
      </c>
      <c r="C180" s="32"/>
      <c r="D180" s="32"/>
      <c r="E180" s="32" t="s">
        <v>202</v>
      </c>
      <c r="F180" s="32"/>
      <c r="G180" s="118">
        <f>SUM(G181:G183)</f>
        <v>398</v>
      </c>
      <c r="H180" s="118">
        <f>SUM(H181:H183)</f>
        <v>0</v>
      </c>
      <c r="I180" s="33">
        <f t="shared" ref="I180:I183" si="55">H180/G180</f>
        <v>0</v>
      </c>
    </row>
    <row r="181" spans="1:9" x14ac:dyDescent="0.2">
      <c r="A181" s="36"/>
      <c r="B181" s="49"/>
      <c r="C181" s="7" t="s">
        <v>17</v>
      </c>
      <c r="D181" s="7" t="s">
        <v>104</v>
      </c>
      <c r="E181" s="7" t="s">
        <v>203</v>
      </c>
      <c r="F181" s="7" t="s">
        <v>25</v>
      </c>
      <c r="G181" s="121">
        <v>198</v>
      </c>
      <c r="H181" s="121">
        <v>0</v>
      </c>
      <c r="I181" s="8">
        <f t="shared" ref="I181:I182" si="56">H181/G181</f>
        <v>0</v>
      </c>
    </row>
    <row r="182" spans="1:9" x14ac:dyDescent="0.2">
      <c r="A182" s="36"/>
      <c r="B182" s="75"/>
      <c r="C182" s="7" t="s">
        <v>17</v>
      </c>
      <c r="D182" s="7" t="s">
        <v>198</v>
      </c>
      <c r="E182" s="7" t="s">
        <v>203</v>
      </c>
      <c r="F182" s="7" t="s">
        <v>25</v>
      </c>
      <c r="G182" s="121">
        <v>150</v>
      </c>
      <c r="H182" s="121">
        <v>0</v>
      </c>
      <c r="I182" s="8">
        <f t="shared" si="56"/>
        <v>0</v>
      </c>
    </row>
    <row r="183" spans="1:9" x14ac:dyDescent="0.2">
      <c r="A183" s="36"/>
      <c r="B183" s="49"/>
      <c r="C183" s="7" t="s">
        <v>17</v>
      </c>
      <c r="D183" s="7" t="s">
        <v>31</v>
      </c>
      <c r="E183" s="7" t="s">
        <v>203</v>
      </c>
      <c r="F183" s="7" t="s">
        <v>25</v>
      </c>
      <c r="G183" s="121">
        <v>50</v>
      </c>
      <c r="H183" s="121">
        <v>0</v>
      </c>
      <c r="I183" s="8">
        <f t="shared" si="55"/>
        <v>0</v>
      </c>
    </row>
    <row r="184" spans="1:9" ht="31.5" x14ac:dyDescent="0.2">
      <c r="A184" s="34" t="s">
        <v>220</v>
      </c>
      <c r="B184" s="31" t="s">
        <v>205</v>
      </c>
      <c r="C184" s="32"/>
      <c r="D184" s="32"/>
      <c r="E184" s="32" t="s">
        <v>206</v>
      </c>
      <c r="F184" s="32"/>
      <c r="G184" s="118">
        <f>SUM(G185:G185)</f>
        <v>50</v>
      </c>
      <c r="H184" s="118">
        <f>SUM(H185:H185)</f>
        <v>0</v>
      </c>
      <c r="I184" s="33">
        <f t="shared" ref="I184:I185" si="57">H184/G184</f>
        <v>0</v>
      </c>
    </row>
    <row r="185" spans="1:9" x14ac:dyDescent="0.2">
      <c r="A185" s="36"/>
      <c r="B185" s="49"/>
      <c r="C185" s="7" t="s">
        <v>17</v>
      </c>
      <c r="D185" s="7" t="s">
        <v>198</v>
      </c>
      <c r="E185" s="7" t="s">
        <v>207</v>
      </c>
      <c r="F185" s="7" t="s">
        <v>25</v>
      </c>
      <c r="G185" s="121">
        <v>50</v>
      </c>
      <c r="H185" s="121">
        <v>0</v>
      </c>
      <c r="I185" s="8">
        <f t="shared" si="57"/>
        <v>0</v>
      </c>
    </row>
    <row r="186" spans="1:9" ht="31.5" x14ac:dyDescent="0.2">
      <c r="A186" s="34" t="s">
        <v>303</v>
      </c>
      <c r="B186" s="31" t="s">
        <v>209</v>
      </c>
      <c r="C186" s="32"/>
      <c r="D186" s="32"/>
      <c r="E186" s="32" t="s">
        <v>210</v>
      </c>
      <c r="F186" s="32"/>
      <c r="G186" s="118">
        <f>G187+G188</f>
        <v>362</v>
      </c>
      <c r="H186" s="118">
        <f>H187+H188</f>
        <v>0</v>
      </c>
      <c r="I186" s="33">
        <f t="shared" ref="I186" si="58">H186/G186</f>
        <v>0</v>
      </c>
    </row>
    <row r="187" spans="1:9" x14ac:dyDescent="0.2">
      <c r="A187" s="30"/>
      <c r="B187" s="49"/>
      <c r="C187" s="7" t="s">
        <v>19</v>
      </c>
      <c r="D187" s="7" t="s">
        <v>22</v>
      </c>
      <c r="E187" s="7" t="s">
        <v>211</v>
      </c>
      <c r="F187" s="7" t="s">
        <v>26</v>
      </c>
      <c r="G187" s="121">
        <v>318.8</v>
      </c>
      <c r="H187" s="121">
        <v>0</v>
      </c>
      <c r="I187" s="8">
        <f t="shared" ref="I187:I189" si="59">H187/G187</f>
        <v>0</v>
      </c>
    </row>
    <row r="188" spans="1:9" x14ac:dyDescent="0.2">
      <c r="A188" s="30"/>
      <c r="B188" s="59"/>
      <c r="C188" s="7" t="s">
        <v>19</v>
      </c>
      <c r="D188" s="7" t="s">
        <v>22</v>
      </c>
      <c r="E188" s="7" t="s">
        <v>211</v>
      </c>
      <c r="F188" s="7" t="s">
        <v>27</v>
      </c>
      <c r="G188" s="121">
        <v>43.2</v>
      </c>
      <c r="H188" s="121">
        <v>0</v>
      </c>
      <c r="I188" s="8">
        <f t="shared" ref="I188" si="60">H188/G188</f>
        <v>0</v>
      </c>
    </row>
    <row r="189" spans="1:9" ht="31.5" x14ac:dyDescent="0.2">
      <c r="A189" s="34" t="s">
        <v>325</v>
      </c>
      <c r="B189" s="31" t="s">
        <v>304</v>
      </c>
      <c r="C189" s="32"/>
      <c r="D189" s="32"/>
      <c r="E189" s="32" t="s">
        <v>305</v>
      </c>
      <c r="F189" s="32"/>
      <c r="G189" s="118">
        <f>SUM(G190:G190)</f>
        <v>5</v>
      </c>
      <c r="H189" s="118">
        <f>SUM(H190:H190)</f>
        <v>0</v>
      </c>
      <c r="I189" s="33">
        <f t="shared" si="59"/>
        <v>0</v>
      </c>
    </row>
    <row r="190" spans="1:9" x14ac:dyDescent="0.2">
      <c r="A190" s="30"/>
      <c r="B190" s="49"/>
      <c r="C190" s="7" t="s">
        <v>17</v>
      </c>
      <c r="D190" s="7" t="s">
        <v>307</v>
      </c>
      <c r="E190" s="7" t="s">
        <v>306</v>
      </c>
      <c r="F190" s="7" t="s">
        <v>25</v>
      </c>
      <c r="G190" s="121">
        <v>5</v>
      </c>
      <c r="H190" s="121">
        <v>0</v>
      </c>
      <c r="I190" s="8">
        <f t="shared" ref="I190" si="61">H190/G190</f>
        <v>0</v>
      </c>
    </row>
    <row r="191" spans="1:9" x14ac:dyDescent="0.2">
      <c r="A191" s="115" t="s">
        <v>1</v>
      </c>
      <c r="B191" s="116"/>
      <c r="C191" s="11"/>
      <c r="D191" s="11"/>
      <c r="E191" s="11"/>
      <c r="F191" s="11"/>
      <c r="G191" s="72">
        <f>G6+G78+G87+G89+G91+G95+G97+G99+G103+G106+G108+G110+G112+G123+G126+G171+G176+G178+G180+G184+G186+G101+G189+G174</f>
        <v>1412403.5999999996</v>
      </c>
      <c r="H191" s="72">
        <f>H6+H78+H87+H89+H91+H95+H97+H99+H103+H106+H108+H110+H112+H123+H126+H171+H176+H178+H180+H184+H186+H101+H189+H174</f>
        <v>58407.999999999993</v>
      </c>
      <c r="I191" s="6">
        <f t="shared" si="43"/>
        <v>4.1353618753166593E-2</v>
      </c>
    </row>
    <row r="192" spans="1:9" x14ac:dyDescent="0.2">
      <c r="A192" s="14"/>
      <c r="B192" s="9"/>
      <c r="C192" s="9"/>
      <c r="D192" s="9"/>
      <c r="E192" s="9"/>
      <c r="F192" s="9"/>
      <c r="G192" s="4"/>
      <c r="H192" s="4"/>
      <c r="I192" s="4"/>
    </row>
    <row r="193" spans="1:9" x14ac:dyDescent="0.2">
      <c r="A193" s="14"/>
      <c r="B193" s="9"/>
      <c r="C193" s="9"/>
      <c r="D193" s="9"/>
      <c r="E193" s="9"/>
      <c r="F193" s="9"/>
      <c r="G193" s="21"/>
      <c r="H193" s="21"/>
      <c r="I193" s="4"/>
    </row>
    <row r="194" spans="1:9" ht="15.75" x14ac:dyDescent="0.25">
      <c r="A194" s="89" t="s">
        <v>144</v>
      </c>
      <c r="B194" s="89"/>
      <c r="C194" s="10"/>
      <c r="D194" s="10"/>
      <c r="E194" s="10"/>
      <c r="F194" s="10"/>
      <c r="G194" s="5"/>
      <c r="H194" s="5"/>
      <c r="I194" s="5"/>
    </row>
    <row r="195" spans="1:9" ht="15.75" x14ac:dyDescent="0.25">
      <c r="A195" s="89" t="s">
        <v>21</v>
      </c>
      <c r="B195" s="89"/>
      <c r="C195" s="10"/>
      <c r="D195" s="10"/>
      <c r="E195" s="10"/>
      <c r="F195" s="10"/>
      <c r="G195" s="82" t="s">
        <v>145</v>
      </c>
      <c r="H195" s="82"/>
      <c r="I195" s="82"/>
    </row>
    <row r="196" spans="1:9" x14ac:dyDescent="0.2">
      <c r="A196" s="1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1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114" t="s">
        <v>309</v>
      </c>
      <c r="B198" s="114"/>
      <c r="C198" s="4"/>
      <c r="D198" s="4"/>
      <c r="E198" s="4"/>
      <c r="F198" s="4"/>
      <c r="G198" s="4"/>
      <c r="H198" s="4"/>
      <c r="I198" s="4"/>
    </row>
    <row r="199" spans="1:9" x14ac:dyDescent="0.2">
      <c r="A199" s="1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14"/>
      <c r="B200" s="4"/>
      <c r="C200" s="4"/>
      <c r="D200" s="4"/>
      <c r="E200" s="4"/>
      <c r="F200" s="4"/>
      <c r="G200" s="4"/>
      <c r="H200" s="4"/>
      <c r="I200" s="4"/>
    </row>
  </sheetData>
  <autoFilter ref="C5:F191"/>
  <dataConsolidate/>
  <mergeCells count="55">
    <mergeCell ref="A23:A24"/>
    <mergeCell ref="B23:B24"/>
    <mergeCell ref="B48:B52"/>
    <mergeCell ref="A48:A52"/>
    <mergeCell ref="A198:B198"/>
    <mergeCell ref="A191:B191"/>
    <mergeCell ref="A143:A144"/>
    <mergeCell ref="A150:A166"/>
    <mergeCell ref="A167:A168"/>
    <mergeCell ref="B113:B122"/>
    <mergeCell ref="A113:A122"/>
    <mergeCell ref="A4:A5"/>
    <mergeCell ref="A20:A22"/>
    <mergeCell ref="B20:B22"/>
    <mergeCell ref="A1:I1"/>
    <mergeCell ref="B2:I2"/>
    <mergeCell ref="H3:I3"/>
    <mergeCell ref="I4:I5"/>
    <mergeCell ref="H4:H5"/>
    <mergeCell ref="G4:G5"/>
    <mergeCell ref="C4:F4"/>
    <mergeCell ref="B4:B5"/>
    <mergeCell ref="A13:A14"/>
    <mergeCell ref="B13:B14"/>
    <mergeCell ref="A8:A9"/>
    <mergeCell ref="A43:A47"/>
    <mergeCell ref="B43:B47"/>
    <mergeCell ref="B29:B30"/>
    <mergeCell ref="A29:A30"/>
    <mergeCell ref="A31:A32"/>
    <mergeCell ref="B31:B32"/>
    <mergeCell ref="A34:A39"/>
    <mergeCell ref="B34:B39"/>
    <mergeCell ref="A53:A70"/>
    <mergeCell ref="B53:B70"/>
    <mergeCell ref="A127:A128"/>
    <mergeCell ref="A139:A142"/>
    <mergeCell ref="A129:A138"/>
    <mergeCell ref="A80:A82"/>
    <mergeCell ref="B80:B82"/>
    <mergeCell ref="B71:B72"/>
    <mergeCell ref="A71:A72"/>
    <mergeCell ref="A73:A77"/>
    <mergeCell ref="B73:B77"/>
    <mergeCell ref="G195:I195"/>
    <mergeCell ref="B127:B128"/>
    <mergeCell ref="B139:B142"/>
    <mergeCell ref="B143:B144"/>
    <mergeCell ref="B150:B166"/>
    <mergeCell ref="B167:B168"/>
    <mergeCell ref="B129:B138"/>
    <mergeCell ref="A194:B194"/>
    <mergeCell ref="A195:B195"/>
    <mergeCell ref="A145:A149"/>
    <mergeCell ref="B145:B149"/>
  </mergeCells>
  <pageMargins left="0.59055118110236227" right="0.19685039370078741" top="0.39370078740157483" bottom="0.39370078740157483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2022-02-15T06:57:44Z</cp:lastPrinted>
  <dcterms:created xsi:type="dcterms:W3CDTF">2002-03-11T10:22:12Z</dcterms:created>
  <dcterms:modified xsi:type="dcterms:W3CDTF">2022-02-15T06:57:47Z</dcterms:modified>
</cp:coreProperties>
</file>